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malvarez_mincit_gov_co/Documents/TRABAJO OEE/(05) Estadísticas intercambiables/(43) Estadísticas clave de comercio, industria y turismo/"/>
    </mc:Choice>
  </mc:AlternateContent>
  <xr:revisionPtr revIDLastSave="49" documentId="14_{A287AF39-BE12-498A-9893-45E1AD9B51A0}" xr6:coauthVersionLast="47" xr6:coauthVersionMax="47" xr10:uidLastSave="{658A2F29-3EEE-4AD0-99DD-36971F48C818}"/>
  <bookViews>
    <workbookView xWindow="-120" yWindow="-120" windowWidth="29040" windowHeight="15720" activeTab="2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_FilterDatabase" localSheetId="2" hidden="1">pg.3!$C$12:$H$26</definedName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6" l="1"/>
  <c r="G35" i="2"/>
  <c r="D27" i="6"/>
  <c r="E27" i="6"/>
  <c r="F27" i="6"/>
  <c r="F28" i="6" s="1"/>
  <c r="G27" i="6"/>
  <c r="G28" i="6" s="1"/>
  <c r="H27" i="6"/>
  <c r="H28" i="6" s="1"/>
  <c r="D28" i="6"/>
  <c r="E28" i="6"/>
  <c r="D53" i="2" l="1"/>
  <c r="D28" i="2"/>
  <c r="D29" i="2" s="1"/>
  <c r="B44" i="1"/>
  <c r="B41" i="1"/>
  <c r="B42" i="1"/>
  <c r="B43" i="1"/>
  <c r="B40" i="1"/>
  <c r="B39" i="1"/>
  <c r="E28" i="2" l="1"/>
  <c r="F28" i="2"/>
  <c r="G28" i="2"/>
  <c r="G51" i="6"/>
  <c r="H51" i="6"/>
  <c r="H28" i="2" l="1"/>
  <c r="H29" i="2" l="1"/>
  <c r="H52" i="2"/>
  <c r="F11" i="1"/>
  <c r="F12" i="1"/>
  <c r="F13" i="1"/>
  <c r="D11" i="1"/>
  <c r="D12" i="1"/>
  <c r="D13" i="1"/>
  <c r="H52" i="6" l="1"/>
  <c r="D51" i="6"/>
  <c r="D52" i="6" s="1"/>
  <c r="E51" i="6" l="1"/>
  <c r="E52" i="6" s="1"/>
  <c r="F51" i="6"/>
  <c r="F52" i="6" s="1"/>
  <c r="G52" i="6"/>
  <c r="H53" i="2" l="1"/>
  <c r="G53" i="2"/>
  <c r="F53" i="2"/>
  <c r="E53" i="2"/>
  <c r="F29" i="2"/>
  <c r="G29" i="2"/>
  <c r="E29" i="2"/>
  <c r="D15" i="1" l="1"/>
  <c r="F15" i="1" l="1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<sst xmlns="http://schemas.openxmlformats.org/spreadsheetml/2006/main" count="170" uniqueCount="69">
  <si>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</si>
  <si>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</si>
  <si>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</si>
  <si>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</si>
  <si>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</si>
  <si>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</si>
  <si>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</si>
  <si>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</si>
  <si>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</si>
  <si>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</si>
  <si>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</si>
  <si>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</si>
  <si>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</si>
  <si>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</si>
  <si>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</si>
  <si>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</si>
  <si>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</si>
  <si>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</si>
  <si>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</si>
  <si>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</si>
  <si>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</si>
  <si>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</si>
  <si>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</si>
  <si>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</si>
  <si>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</si>
  <si>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</si>
  <si>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</si>
  <si>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</si>
  <si>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</si>
  <si>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</si>
  <si>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</si>
  <si>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</si>
  <si>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</si>
  <si>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</si>
  <si>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</si>
  <si>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</si>
  <si>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</si>
  <si>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</si>
  <si>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</si>
  <si>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</si>
  <si>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***** El TLC con Reino Unido entró en vigencia el 28 de junio del 2022</t>
  </si>
  <si>
    <t>2023</t>
  </si>
  <si>
    <t>2024</t>
  </si>
  <si>
    <t>Millones US$</t>
  </si>
  <si>
    <t xml:space="preserve">                  Fuente: DANE - DIAN. Cálculos OEE-MinCIT</t>
  </si>
  <si>
    <t>2025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</si>
  <si>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</si>
  <si>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</si>
  <si>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</si>
  <si>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</si>
  <si>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</si>
  <si>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</si>
  <si>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</si>
  <si>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</si>
  <si>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</si>
  <si>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</si>
  <si>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Millones US$ CIF</t>
  </si>
  <si>
    <t>Israel****</t>
  </si>
  <si>
    <t>Reino Unido*****</t>
  </si>
  <si>
    <t xml:space="preserve">               6. Importaciones totales de Colombia</t>
  </si>
  <si>
    <t xml:space="preserve">           Por países con acuerdo comercial</t>
  </si>
  <si>
    <t xml:space="preserve">           7. Importaciones no minero-energéticos de Colombia</t>
  </si>
  <si>
    <t xml:space="preserve">                 Año completo 2023-  2025; período 2025 y 2026</t>
  </si>
  <si>
    <t>2026</t>
  </si>
  <si>
    <t xml:space="preserve">                   Año completo 2022 - 2025; período 2025 y 2026</t>
  </si>
  <si>
    <t>2025-ene-mar</t>
  </si>
  <si>
    <t>2026-ene-mar</t>
  </si>
  <si>
    <t xml:space="preserve">             Enero-marzo</t>
  </si>
  <si>
    <t xml:space="preserve">                 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</si>
</sst>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</numFmts>
  <fonts count="3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13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171" fontId="15" fillId="0" borderId="0" xfId="2" applyNumberFormat="1" applyFont="1" applyBorder="1"/>
    <xf numFmtId="168" fontId="20" fillId="0" borderId="0" xfId="3" applyNumberFormat="1" applyFont="1" applyAlignment="1">
      <alignment horizontal="center"/>
    </xf>
    <xf numFmtId="168" fontId="15" fillId="0" borderId="0" xfId="3" applyNumberFormat="1" applyFont="1"/>
    <xf numFmtId="49" fontId="27" fillId="0" borderId="4" xfId="2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166" fontId="27" fillId="0" borderId="4" xfId="2" applyNumberFormat="1" applyFont="1" applyBorder="1"/>
    <xf numFmtId="0" fontId="11" fillId="0" borderId="5" xfId="0" applyFont="1" applyBorder="1" applyAlignment="1">
      <alignment horizontal="left"/>
    </xf>
    <xf numFmtId="165" fontId="11" fillId="0" borderId="5" xfId="2" applyNumberFormat="1" applyFont="1" applyFill="1" applyBorder="1"/>
    <xf numFmtId="165" fontId="24" fillId="0" borderId="5" xfId="2" applyNumberFormat="1" applyFont="1" applyFill="1" applyBorder="1"/>
    <xf numFmtId="165" fontId="11" fillId="0" borderId="5" xfId="2" applyNumberFormat="1" applyFont="1" applyFill="1" applyBorder="1" applyAlignment="1">
      <alignment horizontal="center"/>
    </xf>
    <xf numFmtId="0" fontId="12" fillId="0" borderId="1" xfId="0" applyFont="1" applyBorder="1"/>
    <xf numFmtId="169" fontId="15" fillId="0" borderId="8" xfId="2" applyNumberFormat="1" applyFont="1" applyBorder="1"/>
    <xf numFmtId="169" fontId="27" fillId="0" borderId="6" xfId="2" applyNumberFormat="1" applyFont="1" applyBorder="1"/>
    <xf numFmtId="168" fontId="27" fillId="0" borderId="8" xfId="3" applyNumberFormat="1" applyFont="1" applyBorder="1"/>
    <xf numFmtId="169" fontId="27" fillId="0" borderId="7" xfId="2" applyNumberFormat="1" applyFont="1" applyBorder="1"/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  <xf numFmtId="49" fontId="27" fillId="0" borderId="6" xfId="2" applyNumberFormat="1" applyFont="1" applyBorder="1" applyAlignment="1">
      <alignment horizontal="center" vertical="center"/>
    </xf>
    <xf numFmtId="49" fontId="27" fillId="0" borderId="7" xfId="2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52963045257483254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08F5-47BA-BEF0-25DC3E48E937}"/>
              </c:ext>
            </c:extLst>
          </c:dPt>
          <c:cat>
            <c:strRef>
              <c:f>pg.1!$B$10:$B$15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2025-ene-mar</c:v>
                </c:pt>
                <c:pt idx="5">
                  <c:v>2026-ene-mar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38054.525083960165</c:v>
                </c:pt>
                <c:pt idx="1">
                  <c:v>33794.719858309822</c:v>
                </c:pt>
                <c:pt idx="2">
                  <c:v>33749.462482410054</c:v>
                </c:pt>
                <c:pt idx="3">
                  <c:v>36154.658125800197</c:v>
                </c:pt>
                <c:pt idx="4">
                  <c:v>8301.4198228799833</c:v>
                </c:pt>
                <c:pt idx="5">
                  <c:v>9773.6095531799911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F5-47BA-BEF0-25DC3E48E937}"/>
              </c:ext>
            </c:extLst>
          </c:dPt>
          <c:cat>
            <c:strRef>
              <c:f>pg.1!$B$10:$B$15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2025-ene-mar</c:v>
                </c:pt>
                <c:pt idx="5">
                  <c:v>2026-ene-mar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18454.997362710081</c:v>
                </c:pt>
                <c:pt idx="1">
                  <c:v>17045.828415130054</c:v>
                </c:pt>
                <c:pt idx="2">
                  <c:v>18826.170831759955</c:v>
                </c:pt>
                <c:pt idx="3">
                  <c:v>22297.386719960097</c:v>
                </c:pt>
                <c:pt idx="4">
                  <c:v>5168.2226333300159</c:v>
                </c:pt>
                <c:pt idx="5">
                  <c:v>5430.898454620019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2025-ene-mar</c:v>
                </c:pt>
                <c:pt idx="5">
                  <c:v>2026-ene-mar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-7749.0651127789242</c:v>
                </c:pt>
                <c:pt idx="1">
                  <c:v>-5172.8219996906482</c:v>
                </c:pt>
                <c:pt idx="2">
                  <c:v>-3676.9245088001117</c:v>
                </c:pt>
                <c:pt idx="3">
                  <c:v>-2569.5473841701169</c:v>
                </c:pt>
                <c:pt idx="4">
                  <c:v>-725.66778473009072</c:v>
                </c:pt>
                <c:pt idx="5">
                  <c:v>431.4197442499335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2025-ene-mar</c:v>
                </c:pt>
                <c:pt idx="5">
                  <c:v>2026-ene-mar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-20788.225613729217</c:v>
                </c:pt>
                <c:pt idx="1">
                  <c:v>-16496.651463460039</c:v>
                </c:pt>
                <c:pt idx="2">
                  <c:v>-13410.184079120019</c:v>
                </c:pt>
                <c:pt idx="3">
                  <c:v>-11950.170476850002</c:v>
                </c:pt>
                <c:pt idx="4">
                  <c:v>-2722.1199908199351</c:v>
                </c:pt>
                <c:pt idx="5">
                  <c:v>-3037.7974773799906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  <c:max val="1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59218658386976508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2025-ene-mar</c:v>
                </c:pt>
                <c:pt idx="5">
                  <c:v>2026-ene-mar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48671.66232156146</c:v>
                </c:pt>
                <c:pt idx="1">
                  <c:v>41105.753964571144</c:v>
                </c:pt>
                <c:pt idx="2">
                  <c:v>39442.750705649938</c:v>
                </c:pt>
                <c:pt idx="3">
                  <c:v>40848.288295869977</c:v>
                </c:pt>
                <c:pt idx="4">
                  <c:v>9532.5241326299565</c:v>
                </c:pt>
                <c:pt idx="5">
                  <c:v>9855.0093586600087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2025-ene-mar</c:v>
                </c:pt>
                <c:pt idx="5">
                  <c:v>2026-ene-mar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41812.716721301054</c:v>
                </c:pt>
                <c:pt idx="1">
                  <c:v>35412.474214299553</c:v>
                </c:pt>
                <c:pt idx="2">
                  <c:v>33952.788856370105</c:v>
                </c:pt>
                <c:pt idx="3">
                  <c:v>36098.483857579631</c:v>
                </c:pt>
                <c:pt idx="4">
                  <c:v>8336.0399568100365</c:v>
                </c:pt>
                <c:pt idx="5">
                  <c:v>8922.0619475299955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47624</xdr:colOff>
      <xdr:row>20</xdr:row>
      <xdr:rowOff>181841</xdr:rowOff>
    </xdr:from>
    <xdr:to>
      <xdr:col>10</xdr:col>
      <xdr:colOff>545522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273135" y="129884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3135" y="129884"/>
          <a:ext cx="1279012" cy="796637"/>
        </a:xfrm>
        <a:prstGeom prst="rect">
          <a:avLst/>
        </a:prstGeom>
      </xdr:spPr>
    </xdr:pic>
    <xdr:clientData/>
  </xdr:absoluteAnchor>
  <xdr:twoCellAnchor>
    <xdr:from>
      <xdr:col>9</xdr:col>
      <xdr:colOff>736022</xdr:colOff>
      <xdr:row>7</xdr:row>
      <xdr:rowOff>43295</xdr:rowOff>
    </xdr:from>
    <xdr:to>
      <xdr:col>9</xdr:col>
      <xdr:colOff>736022</xdr:colOff>
      <xdr:row>13</xdr:row>
      <xdr:rowOff>77932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DF0D869-F4A5-40BB-13D2-8D4825F0D356}"/>
            </a:ext>
          </a:extLst>
        </xdr:cNvPr>
        <xdr:cNvCxnSpPr/>
      </xdr:nvCxnSpPr>
      <xdr:spPr>
        <a:xfrm>
          <a:off x="7074477" y="2320636"/>
          <a:ext cx="0" cy="15499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85750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962275" y="142875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2275" y="142875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opLeftCell="A12" zoomScale="110" zoomScaleNormal="110" workbookViewId="0">
      <selection activeCell="J47" sqref="J47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51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64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44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46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111" t="s">
        <v>32</v>
      </c>
      <c r="D8" s="111"/>
      <c r="E8" s="111" t="s">
        <v>22</v>
      </c>
      <c r="F8" s="111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2022</v>
      </c>
      <c r="C10" s="53">
        <v>38054.525083960165</v>
      </c>
      <c r="D10" s="53"/>
      <c r="E10" s="54">
        <v>18454.997362710081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2023</v>
      </c>
      <c r="C11" s="53">
        <v>33794.719858309822</v>
      </c>
      <c r="D11" s="53">
        <f t="shared" ref="D11:D13" si="0">+((C11/C10)-1)*100</f>
        <v>-11.193951878920794</v>
      </c>
      <c r="E11" s="54">
        <v>17045.828415130054</v>
      </c>
      <c r="F11" s="53">
        <f t="shared" ref="F11:F13" si="1">+((E11/E10)-1)*100</f>
        <v>-7.6357038686300509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2024</v>
      </c>
      <c r="C12" s="53">
        <v>33749.462482410054</v>
      </c>
      <c r="D12" s="53">
        <f t="shared" si="0"/>
        <v>-0.13391848220526414</v>
      </c>
      <c r="E12" s="54">
        <v>18826.170831759955</v>
      </c>
      <c r="F12" s="53">
        <f t="shared" si="1"/>
        <v>10.444446425670062</v>
      </c>
      <c r="G12" s="13"/>
      <c r="H12" s="17"/>
      <c r="I12" s="18"/>
      <c r="J12" s="17"/>
      <c r="K12" s="19"/>
    </row>
    <row r="13" spans="1:15" ht="15" x14ac:dyDescent="0.3">
      <c r="A13" s="13"/>
      <c r="B13" s="96">
        <v>2025</v>
      </c>
      <c r="C13" s="97">
        <v>36154.658125800197</v>
      </c>
      <c r="D13" s="98">
        <f t="shared" si="0"/>
        <v>7.1266191117672184</v>
      </c>
      <c r="E13" s="99">
        <v>22297.386719960097</v>
      </c>
      <c r="F13" s="98">
        <f t="shared" si="1"/>
        <v>18.438247050983737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65</v>
      </c>
      <c r="C14" s="62">
        <v>8301.4198228799833</v>
      </c>
      <c r="D14" s="88"/>
      <c r="E14" s="64">
        <v>5168.2226333300159</v>
      </c>
      <c r="F14" s="62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66</v>
      </c>
      <c r="C15" s="63">
        <v>9773.6095531799911</v>
      </c>
      <c r="D15" s="63">
        <f>+((C15/C14)-1)*100</f>
        <v>17.734192002221437</v>
      </c>
      <c r="E15" s="65">
        <v>5430.898454620019</v>
      </c>
      <c r="F15" s="63">
        <f>+((E15/E14)-1)*100</f>
        <v>5.0825175292565694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33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37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40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56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111" t="s">
        <v>8</v>
      </c>
      <c r="D22" s="111"/>
      <c r="E22" s="111" t="s">
        <v>6</v>
      </c>
      <c r="F22" s="111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2022</v>
      </c>
      <c r="C24" s="53">
        <v>48671.66232156146</v>
      </c>
      <c r="D24" s="53"/>
      <c r="E24" s="54">
        <v>41812.716721301054</v>
      </c>
      <c r="F24" s="53"/>
      <c r="G24" s="22"/>
      <c r="H24" s="112"/>
      <c r="I24" s="112"/>
      <c r="J24" s="27"/>
      <c r="K24" s="27"/>
    </row>
    <row r="25" spans="1:11" ht="15" x14ac:dyDescent="0.3">
      <c r="A25" s="22"/>
      <c r="B25" s="52">
        <v>2023</v>
      </c>
      <c r="C25" s="53">
        <v>41105.753964571144</v>
      </c>
      <c r="D25" s="53">
        <f>+((C25/C24)-1)*100</f>
        <v>-15.544791355191979</v>
      </c>
      <c r="E25" s="54">
        <v>35412.474214299553</v>
      </c>
      <c r="F25" s="53">
        <f>+((E25/E24)-1)*100</f>
        <v>-15.306928152173771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2024</v>
      </c>
      <c r="C26" s="53">
        <v>39442.750705649938</v>
      </c>
      <c r="D26" s="53">
        <f>+((C26/C25)-1)*100</f>
        <v>-4.0456702493634866</v>
      </c>
      <c r="E26" s="54">
        <v>33952.788856370105</v>
      </c>
      <c r="F26" s="53">
        <f>+((E26/E25)-1)*100</f>
        <v>-4.121952476678481</v>
      </c>
      <c r="G26" s="22"/>
      <c r="H26" s="28"/>
      <c r="I26" s="29"/>
      <c r="J26" s="28"/>
      <c r="K26" s="30"/>
    </row>
    <row r="27" spans="1:11" ht="15" x14ac:dyDescent="0.3">
      <c r="A27" s="22"/>
      <c r="B27" s="96">
        <v>2025</v>
      </c>
      <c r="C27" s="97">
        <v>40848.288295869977</v>
      </c>
      <c r="D27" s="98">
        <f>+((C27/C26)-1)*100</f>
        <v>3.5634877514227448</v>
      </c>
      <c r="E27" s="99">
        <v>36098.483857579631</v>
      </c>
      <c r="F27" s="98">
        <f>+((E27/E26)-1)*100</f>
        <v>6.3196428731861154</v>
      </c>
      <c r="G27" s="22"/>
      <c r="H27" s="28"/>
      <c r="I27" s="29"/>
      <c r="J27" s="28"/>
      <c r="K27" s="30"/>
    </row>
    <row r="28" spans="1:11" ht="15" x14ac:dyDescent="0.3">
      <c r="A28" s="22"/>
      <c r="B28" s="55" t="s">
        <v>65</v>
      </c>
      <c r="C28" s="62">
        <v>9532.5241326299565</v>
      </c>
      <c r="D28" s="88"/>
      <c r="E28" s="64">
        <v>8336.0399568100365</v>
      </c>
      <c r="F28" s="88"/>
      <c r="G28" s="22"/>
      <c r="H28" s="28"/>
      <c r="I28" s="29"/>
      <c r="J28" s="28"/>
      <c r="K28" s="30"/>
    </row>
    <row r="29" spans="1:11" ht="15.75" thickBot="1" x14ac:dyDescent="0.35">
      <c r="A29" s="22"/>
      <c r="B29" s="61" t="s">
        <v>66</v>
      </c>
      <c r="C29" s="63">
        <v>9855.0093586600087</v>
      </c>
      <c r="D29" s="63">
        <f>+((C29/C28)-1)*100</f>
        <v>3.3829993141709647</v>
      </c>
      <c r="E29" s="65">
        <v>8922.0619475299955</v>
      </c>
      <c r="F29" s="63">
        <f>+((E29/E28)-1)*100</f>
        <v>7.0299805873796695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33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37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40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20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43</v>
      </c>
      <c r="D37" s="59" t="s">
        <v>43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f>+B24</f>
        <v>2022</v>
      </c>
      <c r="C39" s="66">
        <v>-7749.0651127789242</v>
      </c>
      <c r="D39" s="66">
        <v>-20788.225613729217</v>
      </c>
      <c r="E39" s="22"/>
      <c r="F39" s="22"/>
      <c r="G39" s="22"/>
      <c r="H39" s="112"/>
      <c r="I39" s="112"/>
      <c r="J39" s="27"/>
      <c r="K39" s="27"/>
    </row>
    <row r="40" spans="1:11" ht="15" x14ac:dyDescent="0.3">
      <c r="A40" s="22"/>
      <c r="B40" s="52">
        <f>+B25</f>
        <v>2023</v>
      </c>
      <c r="C40" s="66">
        <v>-5172.8219996906482</v>
      </c>
      <c r="D40" s="66">
        <v>-16496.651463460039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f t="shared" ref="B41:B43" si="2">+B26</f>
        <v>2024</v>
      </c>
      <c r="C41" s="66">
        <v>-3676.9245088001117</v>
      </c>
      <c r="D41" s="66">
        <v>-13410.184079120019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f t="shared" si="2"/>
        <v>2025</v>
      </c>
      <c r="C42" s="66">
        <v>-2569.5473841701169</v>
      </c>
      <c r="D42" s="66">
        <v>-11950.170476850002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94" t="str">
        <f t="shared" si="2"/>
        <v>2025-ene-mar</v>
      </c>
      <c r="C43" s="88">
        <v>-725.66778473009072</v>
      </c>
      <c r="D43" s="88">
        <v>-2722.1199908199351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 t="str">
        <f>+B29</f>
        <v>2026-ene-mar</v>
      </c>
      <c r="C44" s="63">
        <v>431.4197442499335</v>
      </c>
      <c r="D44" s="67">
        <v>-3037.7974773799906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33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37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40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zoomScaleNormal="100" workbookViewId="0">
      <selection activeCell="D54" sqref="D54:H54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4" width="16.7109375" style="7" customWidth="1"/>
    <col min="5" max="5" width="12.42578125" style="7" bestFit="1" customWidth="1"/>
    <col min="6" max="6" width="13.140625" style="7" customWidth="1"/>
    <col min="7" max="7" width="12.42578125" style="7" bestFit="1" customWidth="1"/>
    <col min="8" max="8" width="14.85546875" style="7" bestFit="1" customWidth="1"/>
    <col min="9" max="9" width="6.710937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49</v>
      </c>
      <c r="G3" s="43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62</v>
      </c>
      <c r="G4" s="70"/>
      <c r="H4" s="70"/>
      <c r="I4" s="70"/>
    </row>
    <row r="5" spans="1:13" ht="13.5" customHeight="1" x14ac:dyDescent="0.2">
      <c r="E5" s="48" t="s">
        <v>44</v>
      </c>
    </row>
    <row r="6" spans="1:13" ht="15" x14ac:dyDescent="0.2">
      <c r="A6" s="49"/>
      <c r="B6" s="49"/>
      <c r="C6" s="49"/>
      <c r="D6" s="49"/>
      <c r="E6" s="84" t="s">
        <v>47</v>
      </c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52</v>
      </c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53</v>
      </c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28</v>
      </c>
      <c r="D10" s="71"/>
      <c r="E10" s="22"/>
      <c r="F10" s="22"/>
      <c r="G10" s="22"/>
      <c r="H10" s="22"/>
      <c r="I10" s="22"/>
    </row>
    <row r="11" spans="1:13" ht="15" x14ac:dyDescent="0.3">
      <c r="A11" s="22"/>
      <c r="B11" s="22"/>
      <c r="C11" s="105" t="s">
        <v>30</v>
      </c>
      <c r="D11" s="107" t="s">
        <v>41</v>
      </c>
      <c r="E11" s="107" t="s">
        <v>42</v>
      </c>
      <c r="F11" s="109" t="s">
        <v>45</v>
      </c>
      <c r="G11" s="100" t="s">
        <v>67</v>
      </c>
      <c r="H11" s="100"/>
      <c r="I11" s="22"/>
    </row>
    <row r="12" spans="1:13" ht="15.75" thickBot="1" x14ac:dyDescent="0.35">
      <c r="A12" s="22"/>
      <c r="B12" s="22"/>
      <c r="C12" s="106"/>
      <c r="D12" s="108"/>
      <c r="E12" s="108"/>
      <c r="F12" s="110"/>
      <c r="G12" s="93" t="s">
        <v>45</v>
      </c>
      <c r="H12" s="93" t="s">
        <v>63</v>
      </c>
      <c r="I12" s="22"/>
    </row>
    <row r="13" spans="1:13" ht="15.75" thickTop="1" x14ac:dyDescent="0.3">
      <c r="A13" s="22"/>
      <c r="B13" s="22"/>
      <c r="C13" s="90" t="s">
        <v>10</v>
      </c>
      <c r="D13" s="90">
        <v>3274910.6014399957</v>
      </c>
      <c r="E13" s="77">
        <v>3196915.1706299954</v>
      </c>
      <c r="F13" s="101">
        <v>3498376.7176000164</v>
      </c>
      <c r="G13" s="77">
        <v>857979.05937999929</v>
      </c>
      <c r="H13" s="77">
        <v>646531.86132000014</v>
      </c>
      <c r="I13" s="22"/>
    </row>
    <row r="14" spans="1:13" ht="15" x14ac:dyDescent="0.3">
      <c r="A14" s="22"/>
      <c r="B14" s="22"/>
      <c r="C14" s="90" t="s">
        <v>11</v>
      </c>
      <c r="D14" s="90">
        <v>672395.80109000043</v>
      </c>
      <c r="E14" s="77">
        <v>663195.82317000034</v>
      </c>
      <c r="F14" s="101">
        <v>1640206.3868600023</v>
      </c>
      <c r="G14" s="77">
        <v>287297.45006999985</v>
      </c>
      <c r="H14" s="77">
        <v>603608.15332999942</v>
      </c>
      <c r="I14" s="22"/>
    </row>
    <row r="15" spans="1:13" ht="15" x14ac:dyDescent="0.3">
      <c r="A15" s="22"/>
      <c r="B15" s="22"/>
      <c r="C15" s="90" t="s">
        <v>12</v>
      </c>
      <c r="D15" s="90">
        <v>1040754.9188900009</v>
      </c>
      <c r="E15" s="77">
        <v>1032243.0372199987</v>
      </c>
      <c r="F15" s="101">
        <v>1022897.3190100001</v>
      </c>
      <c r="G15" s="77">
        <v>215068.80885000018</v>
      </c>
      <c r="H15" s="77">
        <v>213937.23280999999</v>
      </c>
      <c r="I15" s="22"/>
    </row>
    <row r="16" spans="1:13" ht="15" x14ac:dyDescent="0.3">
      <c r="A16" s="22"/>
      <c r="B16" s="22"/>
      <c r="C16" s="90" t="s">
        <v>26</v>
      </c>
      <c r="D16" s="90">
        <v>824802.03382999974</v>
      </c>
      <c r="E16" s="77">
        <v>1180226.2411900002</v>
      </c>
      <c r="F16" s="101">
        <v>820061.44805000024</v>
      </c>
      <c r="G16" s="77">
        <v>115312.70395999997</v>
      </c>
      <c r="H16" s="77">
        <v>164615.33191000001</v>
      </c>
      <c r="I16" s="22"/>
    </row>
    <row r="17" spans="1:14" ht="15" x14ac:dyDescent="0.3">
      <c r="A17" s="22"/>
      <c r="B17" s="22"/>
      <c r="C17" s="90" t="s">
        <v>27</v>
      </c>
      <c r="D17" s="90">
        <v>345682.60983000015</v>
      </c>
      <c r="E17" s="77">
        <v>352739.28974999976</v>
      </c>
      <c r="F17" s="101">
        <v>375950.50449999992</v>
      </c>
      <c r="G17" s="77">
        <v>86470.103929999925</v>
      </c>
      <c r="H17" s="77">
        <v>83500.375089999885</v>
      </c>
      <c r="I17" s="22"/>
    </row>
    <row r="18" spans="1:14" ht="15" x14ac:dyDescent="0.3">
      <c r="A18" s="22"/>
      <c r="B18" s="22"/>
      <c r="C18" s="90" t="s">
        <v>13</v>
      </c>
      <c r="D18" s="90">
        <v>198868.62939999995</v>
      </c>
      <c r="E18" s="77">
        <v>280230.52873000002</v>
      </c>
      <c r="F18" s="101">
        <v>456661.7449300001</v>
      </c>
      <c r="G18" s="77">
        <v>117970.43084</v>
      </c>
      <c r="H18" s="77">
        <v>93111.92353</v>
      </c>
      <c r="I18" s="22"/>
    </row>
    <row r="19" spans="1:14" ht="15" x14ac:dyDescent="0.3">
      <c r="A19" s="22"/>
      <c r="B19" s="22"/>
      <c r="C19" s="90" t="s">
        <v>25</v>
      </c>
      <c r="D19" s="90">
        <v>13286011.149410041</v>
      </c>
      <c r="E19" s="77">
        <v>14335029.894030025</v>
      </c>
      <c r="F19" s="101">
        <v>14872260.539549999</v>
      </c>
      <c r="G19" s="77">
        <v>3607402.065789999</v>
      </c>
      <c r="H19" s="77">
        <v>4124416.6606799983</v>
      </c>
      <c r="I19" s="22"/>
    </row>
    <row r="20" spans="1:14" ht="15" x14ac:dyDescent="0.3">
      <c r="A20" s="22"/>
      <c r="B20" s="22"/>
      <c r="C20" s="90" t="s">
        <v>57</v>
      </c>
      <c r="D20" s="90">
        <v>499205.36156000011</v>
      </c>
      <c r="E20" s="77">
        <v>272873.11217999988</v>
      </c>
      <c r="F20" s="101">
        <v>140612.06102000002</v>
      </c>
      <c r="G20" s="77">
        <v>70152.91833</v>
      </c>
      <c r="H20" s="77">
        <v>19224.577830000006</v>
      </c>
      <c r="I20" s="22"/>
    </row>
    <row r="21" spans="1:14" ht="15" x14ac:dyDescent="0.3">
      <c r="A21" s="22"/>
      <c r="B21" s="22"/>
      <c r="C21" s="90" t="s">
        <v>14</v>
      </c>
      <c r="D21" s="90">
        <v>2299041.7873099991</v>
      </c>
      <c r="E21" s="77">
        <v>2304871.3270800007</v>
      </c>
      <c r="F21" s="101">
        <v>2332169.9317899989</v>
      </c>
      <c r="G21" s="77">
        <v>520825.36815999978</v>
      </c>
      <c r="H21" s="77">
        <v>612064.740159999</v>
      </c>
      <c r="I21" s="22"/>
    </row>
    <row r="22" spans="1:14" ht="15" x14ac:dyDescent="0.3">
      <c r="A22" s="22"/>
      <c r="B22" s="22"/>
      <c r="C22" s="90" t="s">
        <v>15</v>
      </c>
      <c r="D22" s="90">
        <v>1878578.6013999986</v>
      </c>
      <c r="E22" s="77">
        <v>1956613.6135199978</v>
      </c>
      <c r="F22" s="101">
        <v>1592668.2476799961</v>
      </c>
      <c r="G22" s="77">
        <v>315286.68630000006</v>
      </c>
      <c r="H22" s="77">
        <v>440180.62716000015</v>
      </c>
      <c r="I22" s="22"/>
    </row>
    <row r="23" spans="1:14" ht="15" x14ac:dyDescent="0.3">
      <c r="A23" s="22"/>
      <c r="B23" s="22"/>
      <c r="C23" s="90" t="s">
        <v>35</v>
      </c>
      <c r="D23" s="90">
        <v>826756.93926999881</v>
      </c>
      <c r="E23" s="77">
        <v>647655.01263999881</v>
      </c>
      <c r="F23" s="101">
        <v>559416.31775999977</v>
      </c>
      <c r="G23" s="77">
        <v>107575.99993000001</v>
      </c>
      <c r="H23" s="77">
        <v>104506.25066999982</v>
      </c>
      <c r="I23" s="22"/>
    </row>
    <row r="24" spans="1:14" ht="15" x14ac:dyDescent="0.3">
      <c r="A24" s="22"/>
      <c r="B24" s="22"/>
      <c r="C24" s="90" t="s">
        <v>58</v>
      </c>
      <c r="D24" s="90">
        <v>453213.31596999953</v>
      </c>
      <c r="E24" s="77">
        <v>507343.89749999961</v>
      </c>
      <c r="F24" s="101">
        <v>613755.20571000047</v>
      </c>
      <c r="G24" s="77">
        <v>141840.43234999993</v>
      </c>
      <c r="H24" s="77">
        <v>171393.38247999994</v>
      </c>
      <c r="I24" s="22"/>
    </row>
    <row r="25" spans="1:14" ht="15" x14ac:dyDescent="0.3">
      <c r="A25" s="22"/>
      <c r="B25" s="22"/>
      <c r="C25" s="90" t="s">
        <v>16</v>
      </c>
      <c r="D25" s="90">
        <v>711744.37363000063</v>
      </c>
      <c r="E25" s="77">
        <v>837648.44222999807</v>
      </c>
      <c r="F25" s="101">
        <v>908803.32838000183</v>
      </c>
      <c r="G25" s="77">
        <v>187482.90271999969</v>
      </c>
      <c r="H25" s="77">
        <v>195820.01486999984</v>
      </c>
      <c r="I25" s="22"/>
    </row>
    <row r="26" spans="1:14" ht="15" x14ac:dyDescent="0.3">
      <c r="A26" s="22"/>
      <c r="B26" s="22"/>
      <c r="C26" s="90" t="s">
        <v>17</v>
      </c>
      <c r="D26" s="90">
        <v>6809345.3793800017</v>
      </c>
      <c r="E26" s="77">
        <v>5178293.508929993</v>
      </c>
      <c r="F26" s="101">
        <v>6249093.0057999967</v>
      </c>
      <c r="G26" s="77">
        <v>1423023.2409999969</v>
      </c>
      <c r="H26" s="77">
        <v>2070845.3804000067</v>
      </c>
      <c r="I26" s="22"/>
    </row>
    <row r="27" spans="1:14" ht="15" x14ac:dyDescent="0.3">
      <c r="A27" s="22"/>
      <c r="B27" s="22"/>
      <c r="C27" s="90" t="s">
        <v>18</v>
      </c>
      <c r="D27" s="90">
        <v>673408.35589999869</v>
      </c>
      <c r="E27" s="77">
        <v>1003583.5836100013</v>
      </c>
      <c r="F27" s="101">
        <v>1071725.367159998</v>
      </c>
      <c r="G27" s="77">
        <v>247731.65127</v>
      </c>
      <c r="H27" s="77">
        <v>229853.04094000009</v>
      </c>
      <c r="I27" s="72"/>
    </row>
    <row r="28" spans="1:14" ht="15" x14ac:dyDescent="0.3">
      <c r="A28" s="22"/>
      <c r="B28" s="22"/>
      <c r="C28" s="82" t="s">
        <v>23</v>
      </c>
      <c r="D28" s="83">
        <f t="shared" ref="D28:G28" si="0">+SUM(D13:D27)</f>
        <v>33794719.858310044</v>
      </c>
      <c r="E28" s="83">
        <f t="shared" si="0"/>
        <v>33749462.482410006</v>
      </c>
      <c r="F28" s="102">
        <f t="shared" si="0"/>
        <v>36154658.125800014</v>
      </c>
      <c r="G28" s="83">
        <f t="shared" si="0"/>
        <v>8301419.8228799952</v>
      </c>
      <c r="H28" s="83">
        <f>+SUM(H13:H27)</f>
        <v>9773609.5531800035</v>
      </c>
      <c r="I28" s="22"/>
    </row>
    <row r="29" spans="1:14" ht="15" x14ac:dyDescent="0.3">
      <c r="A29" s="22"/>
      <c r="B29" s="22"/>
      <c r="C29" s="78" t="s">
        <v>24</v>
      </c>
      <c r="D29" s="79">
        <f>+D28/D30</f>
        <v>0.67902979936813734</v>
      </c>
      <c r="E29" s="79">
        <f>+E28/E30</f>
        <v>0.68102969449535389</v>
      </c>
      <c r="F29" s="103">
        <f t="shared" ref="F29:H29" si="1">+F28/F30</f>
        <v>0.72019081480102776</v>
      </c>
      <c r="G29" s="79">
        <f t="shared" si="1"/>
        <v>0.6943995263042323</v>
      </c>
      <c r="H29" s="79">
        <f t="shared" si="1"/>
        <v>0.70774733206861562</v>
      </c>
      <c r="I29" s="72"/>
    </row>
    <row r="30" spans="1:14" ht="15.75" thickBot="1" x14ac:dyDescent="0.35">
      <c r="A30" s="22"/>
      <c r="B30" s="22"/>
      <c r="C30" s="80" t="s">
        <v>19</v>
      </c>
      <c r="D30" s="95">
        <v>49769126.317810051</v>
      </c>
      <c r="E30" s="81">
        <v>49556521.184320033</v>
      </c>
      <c r="F30" s="104">
        <v>50201498.523399964</v>
      </c>
      <c r="G30" s="81">
        <v>11954817.807930004</v>
      </c>
      <c r="H30" s="81">
        <v>13809461.527200019</v>
      </c>
      <c r="I30" s="22"/>
    </row>
    <row r="31" spans="1:14" ht="15.75" thickTop="1" x14ac:dyDescent="0.3">
      <c r="A31" s="22"/>
      <c r="B31" s="22"/>
      <c r="C31" s="78"/>
      <c r="D31" s="78"/>
      <c r="E31" s="89"/>
      <c r="F31" s="89"/>
      <c r="G31" s="89"/>
      <c r="H31" s="89"/>
      <c r="I31" s="22"/>
    </row>
    <row r="32" spans="1:14" s="10" customFormat="1" ht="18.75" x14ac:dyDescent="0.4">
      <c r="A32" s="51"/>
      <c r="B32" s="51"/>
      <c r="C32" s="51"/>
      <c r="D32" s="51"/>
      <c r="E32" s="51" t="s">
        <v>55</v>
      </c>
      <c r="G32" s="51"/>
      <c r="H32" s="91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54</v>
      </c>
      <c r="G33" s="73"/>
      <c r="H33" s="73"/>
      <c r="I33" s="73"/>
    </row>
    <row r="34" spans="1:9" ht="15" x14ac:dyDescent="0.3">
      <c r="A34" s="73"/>
      <c r="B34" s="73"/>
      <c r="C34" s="71" t="s">
        <v>28</v>
      </c>
      <c r="D34" s="71"/>
      <c r="E34" s="73"/>
      <c r="F34" s="73"/>
      <c r="G34" s="73"/>
      <c r="H34" s="73"/>
      <c r="I34" s="73"/>
    </row>
    <row r="35" spans="1:9" ht="15" x14ac:dyDescent="0.3">
      <c r="A35" s="22"/>
      <c r="B35" s="22"/>
      <c r="C35" s="105" t="s">
        <v>30</v>
      </c>
      <c r="D35" s="107" t="s">
        <v>41</v>
      </c>
      <c r="E35" s="107" t="s">
        <v>42</v>
      </c>
      <c r="F35" s="109" t="s">
        <v>45</v>
      </c>
      <c r="G35" s="100" t="str">
        <f>+G11</f>
        <v xml:space="preserve">             Enero-marzo</v>
      </c>
      <c r="H35" s="100"/>
      <c r="I35" s="22"/>
    </row>
    <row r="36" spans="1:9" ht="15.75" thickBot="1" x14ac:dyDescent="0.35">
      <c r="A36" s="22"/>
      <c r="B36" s="22"/>
      <c r="C36" s="106"/>
      <c r="D36" s="108"/>
      <c r="E36" s="108"/>
      <c r="F36" s="110"/>
      <c r="G36" s="93" t="s">
        <v>45</v>
      </c>
      <c r="H36" s="93" t="s">
        <v>63</v>
      </c>
      <c r="I36" s="22"/>
    </row>
    <row r="37" spans="1:9" ht="15.75" thickTop="1" x14ac:dyDescent="0.3">
      <c r="A37" s="22"/>
      <c r="B37" s="22"/>
      <c r="C37" s="76" t="s">
        <v>10</v>
      </c>
      <c r="D37" s="76">
        <v>2734895.2591500017</v>
      </c>
      <c r="E37" s="77">
        <v>2598401.5072299861</v>
      </c>
      <c r="F37" s="101">
        <v>2746379.0153499902</v>
      </c>
      <c r="G37" s="77">
        <v>620564.19903999951</v>
      </c>
      <c r="H37" s="77">
        <v>528943.31484999973</v>
      </c>
      <c r="I37" s="22"/>
    </row>
    <row r="38" spans="1:9" ht="15" x14ac:dyDescent="0.3">
      <c r="A38" s="22"/>
      <c r="B38" s="22"/>
      <c r="C38" s="76" t="s">
        <v>11</v>
      </c>
      <c r="D38" s="76">
        <v>388599.19555000012</v>
      </c>
      <c r="E38" s="77">
        <v>469232.85136000026</v>
      </c>
      <c r="F38" s="101">
        <v>687797.86193000048</v>
      </c>
      <c r="G38" s="77">
        <v>180851.44042000003</v>
      </c>
      <c r="H38" s="77">
        <v>169179.64972000004</v>
      </c>
      <c r="I38" s="22"/>
    </row>
    <row r="39" spans="1:9" ht="15" x14ac:dyDescent="0.3">
      <c r="A39" s="22"/>
      <c r="B39" s="22"/>
      <c r="C39" s="76" t="s">
        <v>12</v>
      </c>
      <c r="D39" s="76">
        <v>539279.17359999963</v>
      </c>
      <c r="E39" s="77">
        <v>546781.882909999</v>
      </c>
      <c r="F39" s="101">
        <v>565660.25126999908</v>
      </c>
      <c r="G39" s="77">
        <v>125594.46952000013</v>
      </c>
      <c r="H39" s="77">
        <v>119891.20312000002</v>
      </c>
      <c r="I39" s="22"/>
    </row>
    <row r="40" spans="1:9" ht="15" x14ac:dyDescent="0.3">
      <c r="A40" s="22"/>
      <c r="B40" s="22"/>
      <c r="C40" s="76" t="s">
        <v>26</v>
      </c>
      <c r="D40" s="76">
        <v>223403.13014000002</v>
      </c>
      <c r="E40" s="77">
        <v>270524.37042999995</v>
      </c>
      <c r="F40" s="101">
        <v>310831.36333999987</v>
      </c>
      <c r="G40" s="77">
        <v>74730.055039999992</v>
      </c>
      <c r="H40" s="77">
        <v>86568.513820000037</v>
      </c>
      <c r="I40" s="22"/>
    </row>
    <row r="41" spans="1:9" ht="15" x14ac:dyDescent="0.3">
      <c r="A41" s="22"/>
      <c r="B41" s="22"/>
      <c r="C41" s="76" t="s">
        <v>27</v>
      </c>
      <c r="D41" s="76">
        <v>329791.89341000008</v>
      </c>
      <c r="E41" s="77">
        <v>336449.75136999978</v>
      </c>
      <c r="F41" s="101">
        <v>357705.16827999998</v>
      </c>
      <c r="G41" s="77">
        <v>81970.907419999945</v>
      </c>
      <c r="H41" s="77">
        <v>79498.38033999996</v>
      </c>
      <c r="I41" s="22"/>
    </row>
    <row r="42" spans="1:9" ht="15" x14ac:dyDescent="0.3">
      <c r="A42" s="22"/>
      <c r="B42" s="22"/>
      <c r="C42" s="76" t="s">
        <v>13</v>
      </c>
      <c r="D42" s="76">
        <v>54999.002649999988</v>
      </c>
      <c r="E42" s="77">
        <v>57952.863989999991</v>
      </c>
      <c r="F42" s="101">
        <v>96381.694470000002</v>
      </c>
      <c r="G42" s="77">
        <v>21633.271599999996</v>
      </c>
      <c r="H42" s="77">
        <v>19749.688529999999</v>
      </c>
      <c r="I42" s="22"/>
    </row>
    <row r="43" spans="1:9" ht="15" x14ac:dyDescent="0.3">
      <c r="A43" s="22"/>
      <c r="B43" s="22"/>
      <c r="C43" s="76" t="s">
        <v>25</v>
      </c>
      <c r="D43" s="76">
        <v>6267522.3830300095</v>
      </c>
      <c r="E43" s="77">
        <v>6949969.6624599937</v>
      </c>
      <c r="F43" s="101">
        <v>8359789.1496600304</v>
      </c>
      <c r="G43" s="77">
        <v>2069419.0919199961</v>
      </c>
      <c r="H43" s="77">
        <v>2116764.4990700008</v>
      </c>
      <c r="I43" s="22"/>
    </row>
    <row r="44" spans="1:9" ht="15" x14ac:dyDescent="0.3">
      <c r="A44" s="22"/>
      <c r="B44" s="22"/>
      <c r="C44" s="76" t="s">
        <v>57</v>
      </c>
      <c r="D44" s="76">
        <v>47434.730129999974</v>
      </c>
      <c r="E44" s="77">
        <v>44681.702370000021</v>
      </c>
      <c r="F44" s="101">
        <v>55721.483030000003</v>
      </c>
      <c r="G44" s="77">
        <v>15584.915999999997</v>
      </c>
      <c r="H44" s="77">
        <v>19224.577830000006</v>
      </c>
      <c r="I44" s="22"/>
    </row>
    <row r="45" spans="1:9" ht="15" x14ac:dyDescent="0.3">
      <c r="A45" s="22"/>
      <c r="B45" s="22"/>
      <c r="C45" s="76" t="s">
        <v>14</v>
      </c>
      <c r="D45" s="76">
        <v>1306936.8404899992</v>
      </c>
      <c r="E45" s="77">
        <v>1235026.1169900005</v>
      </c>
      <c r="F45" s="101">
        <v>1497932.950699999</v>
      </c>
      <c r="G45" s="77">
        <v>307808.06321999995</v>
      </c>
      <c r="H45" s="77">
        <v>359480.14382999961</v>
      </c>
      <c r="I45" s="22"/>
    </row>
    <row r="46" spans="1:9" ht="15" x14ac:dyDescent="0.3">
      <c r="A46" s="22"/>
      <c r="B46" s="22"/>
      <c r="C46" s="76" t="s">
        <v>15</v>
      </c>
      <c r="D46" s="76">
        <v>1185152.7689299996</v>
      </c>
      <c r="E46" s="77">
        <v>1405159.6924799988</v>
      </c>
      <c r="F46" s="101">
        <v>1328820.6385599966</v>
      </c>
      <c r="G46" s="77">
        <v>294695.43229999999</v>
      </c>
      <c r="H46" s="77">
        <v>329273.27356000029</v>
      </c>
      <c r="I46" s="22"/>
    </row>
    <row r="47" spans="1:9" ht="15" x14ac:dyDescent="0.3">
      <c r="A47" s="22"/>
      <c r="B47" s="22"/>
      <c r="C47" s="76" t="s">
        <v>35</v>
      </c>
      <c r="D47" s="76">
        <v>149906.27124999987</v>
      </c>
      <c r="E47" s="77">
        <v>153036.6587099999</v>
      </c>
      <c r="F47" s="101">
        <v>160425.79287</v>
      </c>
      <c r="G47" s="77">
        <v>37816.013839999985</v>
      </c>
      <c r="H47" s="77">
        <v>31825.952030000022</v>
      </c>
      <c r="I47" s="22"/>
    </row>
    <row r="48" spans="1:9" ht="15" x14ac:dyDescent="0.3">
      <c r="A48" s="22"/>
      <c r="B48" s="22"/>
      <c r="C48" s="76" t="s">
        <v>58</v>
      </c>
      <c r="D48" s="76">
        <v>331713.18956999952</v>
      </c>
      <c r="E48" s="77">
        <v>394038.46173999965</v>
      </c>
      <c r="F48" s="101">
        <v>483826.11225999967</v>
      </c>
      <c r="G48" s="77">
        <v>110071.45180000001</v>
      </c>
      <c r="H48" s="77">
        <v>159576.60938999994</v>
      </c>
      <c r="I48" s="22"/>
    </row>
    <row r="49" spans="1:9" ht="15" x14ac:dyDescent="0.3">
      <c r="A49" s="22"/>
      <c r="B49" s="22"/>
      <c r="C49" s="76" t="s">
        <v>16</v>
      </c>
      <c r="D49" s="76">
        <v>578654.22833000042</v>
      </c>
      <c r="E49" s="77">
        <v>660119.18485999783</v>
      </c>
      <c r="F49" s="101">
        <v>735368.21872000198</v>
      </c>
      <c r="G49" s="77">
        <v>154509.18596999993</v>
      </c>
      <c r="H49" s="77">
        <v>149167.06908999995</v>
      </c>
      <c r="I49" s="22"/>
    </row>
    <row r="50" spans="1:9" ht="15" x14ac:dyDescent="0.3">
      <c r="A50" s="22"/>
      <c r="B50" s="22"/>
      <c r="C50" s="76" t="s">
        <v>17</v>
      </c>
      <c r="D50" s="76">
        <v>2267347.881469999</v>
      </c>
      <c r="E50" s="77">
        <v>2747441.9398000003</v>
      </c>
      <c r="F50" s="101">
        <v>3893662.4033799968</v>
      </c>
      <c r="G50" s="77">
        <v>836268.55833999929</v>
      </c>
      <c r="H50" s="77">
        <v>1045533.5541699991</v>
      </c>
      <c r="I50" s="72"/>
    </row>
    <row r="51" spans="1:9" ht="15" x14ac:dyDescent="0.3">
      <c r="A51" s="22"/>
      <c r="B51" s="22"/>
      <c r="C51" s="76" t="s">
        <v>18</v>
      </c>
      <c r="D51" s="76">
        <v>640192.46742999973</v>
      </c>
      <c r="E51" s="77">
        <v>957354.18506000133</v>
      </c>
      <c r="F51" s="101">
        <v>1017084.6161399985</v>
      </c>
      <c r="G51" s="77">
        <v>236705.57690000004</v>
      </c>
      <c r="H51" s="77">
        <v>216222.02527000001</v>
      </c>
      <c r="I51" s="22"/>
    </row>
    <row r="52" spans="1:9" ht="15" x14ac:dyDescent="0.3">
      <c r="A52" s="22"/>
      <c r="B52" s="22"/>
      <c r="C52" s="82" t="s">
        <v>23</v>
      </c>
      <c r="D52" s="83">
        <v>18454996.362709999</v>
      </c>
      <c r="E52" s="83">
        <v>18454997.362709962</v>
      </c>
      <c r="F52" s="102">
        <v>17045828.415130023</v>
      </c>
      <c r="G52" s="83">
        <v>18826170.831759993</v>
      </c>
      <c r="H52" s="83">
        <f>+SUM(H35:H51)</f>
        <v>5430898.454619999</v>
      </c>
      <c r="I52" s="72"/>
    </row>
    <row r="53" spans="1:9" ht="15" x14ac:dyDescent="0.3">
      <c r="A53" s="22"/>
      <c r="B53" s="22"/>
      <c r="C53" s="78" t="s">
        <v>24</v>
      </c>
      <c r="D53" s="79">
        <f>+D52/D54</f>
        <v>0.92769187027462452</v>
      </c>
      <c r="E53" s="79">
        <f>+E52/E54</f>
        <v>0.83906348731685254</v>
      </c>
      <c r="F53" s="103">
        <f>+F52/F54</f>
        <v>0.64594566980542911</v>
      </c>
      <c r="G53" s="79">
        <f>+G52/G54</f>
        <v>3.0661626010372833</v>
      </c>
      <c r="H53" s="79">
        <f>+H52/H54</f>
        <v>0.83826424490477391</v>
      </c>
      <c r="I53" s="22"/>
    </row>
    <row r="54" spans="1:9" ht="15.75" thickBot="1" x14ac:dyDescent="0.35">
      <c r="A54" s="22"/>
      <c r="B54" s="22"/>
      <c r="C54" s="80" t="s">
        <v>19</v>
      </c>
      <c r="D54" s="81">
        <v>19893454.878770005</v>
      </c>
      <c r="E54" s="81">
        <v>21994756.823139973</v>
      </c>
      <c r="F54" s="104">
        <v>26388950.668660019</v>
      </c>
      <c r="G54" s="81">
        <v>6139977.9729199931</v>
      </c>
      <c r="H54" s="81">
        <v>6478742.8160399999</v>
      </c>
      <c r="I54" s="22"/>
    </row>
    <row r="55" spans="1:9" ht="15.75" thickTop="1" x14ac:dyDescent="0.3">
      <c r="A55" s="22"/>
      <c r="B55" s="22"/>
      <c r="C55" s="26" t="s">
        <v>21</v>
      </c>
      <c r="D55" s="26"/>
      <c r="E55" s="32"/>
      <c r="F55" s="32"/>
      <c r="G55" s="32"/>
      <c r="H55" s="92"/>
      <c r="I55" s="22"/>
    </row>
    <row r="56" spans="1:9" ht="17.25" customHeight="1" x14ac:dyDescent="0.3">
      <c r="A56" s="22"/>
      <c r="B56" s="22"/>
      <c r="C56" s="26" t="s">
        <v>31</v>
      </c>
      <c r="D56" s="26"/>
      <c r="E56" s="32"/>
      <c r="F56" s="32"/>
      <c r="G56" s="32"/>
      <c r="H56" s="75"/>
      <c r="I56" s="22"/>
    </row>
    <row r="57" spans="1:9" ht="15" x14ac:dyDescent="0.3">
      <c r="A57" s="22"/>
      <c r="B57" s="22"/>
      <c r="C57" s="26" t="s">
        <v>34</v>
      </c>
      <c r="D57" s="26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36</v>
      </c>
      <c r="D58" s="26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40</v>
      </c>
      <c r="D59" s="26"/>
      <c r="E59" s="32"/>
      <c r="F59" s="32"/>
      <c r="G59" s="32"/>
      <c r="H59" s="32"/>
      <c r="I59" s="22"/>
    </row>
    <row r="60" spans="1:9" x14ac:dyDescent="0.2">
      <c r="C60" s="8"/>
      <c r="D60" s="8"/>
    </row>
  </sheetData>
  <sortState xmlns:xlrd2="http://schemas.microsoft.com/office/spreadsheetml/2017/richdata2" ref="C37:H51">
    <sortCondition descending="1" ref="H37:H51"/>
  </sortState>
  <mergeCells count="8">
    <mergeCell ref="C11:C12"/>
    <mergeCell ref="C35:C36"/>
    <mergeCell ref="E35:E36"/>
    <mergeCell ref="F35:F36"/>
    <mergeCell ref="F11:F12"/>
    <mergeCell ref="E11:E12"/>
    <mergeCell ref="D11:D12"/>
    <mergeCell ref="D35:D36"/>
  </mergeCells>
  <phoneticPr fontId="30" type="noConversion"/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ignoredErrors>
    <ignoredError sqref="G12:H12 E12:F12 D11:F11 D12 D36:H36 D35:F35 H3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tabSelected="1" topLeftCell="A32" zoomScaleNormal="100" workbookViewId="0">
      <selection activeCell="I50" sqref="I50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8.7109375" style="7" customWidth="1"/>
    <col min="4" max="8" width="13.42578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50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62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44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4" t="s">
        <v>48</v>
      </c>
      <c r="F5" s="22"/>
      <c r="G5" s="22"/>
      <c r="H5" s="22"/>
      <c r="I5" s="22"/>
    </row>
    <row r="6" spans="1:13" s="87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6"/>
      <c r="K6" s="86"/>
      <c r="L6" s="86"/>
    </row>
    <row r="7" spans="1:13" ht="19.5" x14ac:dyDescent="0.4">
      <c r="A7" s="73"/>
      <c r="B7" s="73"/>
      <c r="C7" s="73"/>
      <c r="D7" s="73"/>
      <c r="E7" s="42" t="s">
        <v>59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60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29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105" t="s">
        <v>30</v>
      </c>
      <c r="D10" s="107" t="s">
        <v>41</v>
      </c>
      <c r="E10" s="107" t="s">
        <v>42</v>
      </c>
      <c r="F10" s="109" t="s">
        <v>45</v>
      </c>
      <c r="G10" s="100" t="s">
        <v>68</v>
      </c>
      <c r="H10" s="100"/>
      <c r="I10" s="22"/>
    </row>
    <row r="11" spans="1:13" ht="15.75" thickBot="1" x14ac:dyDescent="0.35">
      <c r="A11" s="22"/>
      <c r="B11" s="22"/>
      <c r="C11" s="106"/>
      <c r="D11" s="108"/>
      <c r="E11" s="108"/>
      <c r="F11" s="110"/>
      <c r="G11" s="93" t="s">
        <v>45</v>
      </c>
      <c r="H11" s="93" t="s">
        <v>63</v>
      </c>
      <c r="I11" s="22"/>
    </row>
    <row r="12" spans="1:13" ht="15.75" thickTop="1" x14ac:dyDescent="0.3">
      <c r="A12" s="22"/>
      <c r="B12" s="22"/>
      <c r="C12" s="90" t="s">
        <v>10</v>
      </c>
      <c r="D12" s="77">
        <v>2012562.0530700018</v>
      </c>
      <c r="E12" s="77">
        <v>2120775.0448599993</v>
      </c>
      <c r="F12" s="77">
        <v>2373757.8959499975</v>
      </c>
      <c r="G12" s="77">
        <v>533454.11606000026</v>
      </c>
      <c r="H12" s="77">
        <v>567219.94623999996</v>
      </c>
      <c r="I12" s="22"/>
    </row>
    <row r="13" spans="1:13" ht="15" x14ac:dyDescent="0.3">
      <c r="A13" s="22"/>
      <c r="B13" s="22"/>
      <c r="C13" s="90" t="s">
        <v>11</v>
      </c>
      <c r="D13" s="77">
        <v>1049621.1880300038</v>
      </c>
      <c r="E13" s="77">
        <v>1040118.5029299996</v>
      </c>
      <c r="F13" s="77">
        <v>999693.10846000316</v>
      </c>
      <c r="G13" s="77">
        <v>283368.92803999991</v>
      </c>
      <c r="H13" s="77">
        <v>246894.84070000003</v>
      </c>
      <c r="I13" s="22"/>
    </row>
    <row r="14" spans="1:13" ht="15" x14ac:dyDescent="0.3">
      <c r="A14" s="22"/>
      <c r="B14" s="22"/>
      <c r="C14" s="90" t="s">
        <v>12</v>
      </c>
      <c r="D14" s="77">
        <v>739127.16446</v>
      </c>
      <c r="E14" s="77">
        <v>840750.97059999907</v>
      </c>
      <c r="F14" s="77">
        <v>877935.81252000027</v>
      </c>
      <c r="G14" s="77">
        <v>217085.06768999982</v>
      </c>
      <c r="H14" s="77">
        <v>212768.15867000009</v>
      </c>
      <c r="I14" s="22"/>
    </row>
    <row r="15" spans="1:13" ht="15" x14ac:dyDescent="0.3">
      <c r="A15" s="22"/>
      <c r="B15" s="22"/>
      <c r="C15" s="90" t="s">
        <v>26</v>
      </c>
      <c r="D15" s="77">
        <v>856919.43288999889</v>
      </c>
      <c r="E15" s="77">
        <v>989041.30831999984</v>
      </c>
      <c r="F15" s="77">
        <v>1393201.4200299988</v>
      </c>
      <c r="G15" s="77">
        <v>280789.01715999952</v>
      </c>
      <c r="H15" s="77">
        <v>463975.52977999969</v>
      </c>
      <c r="I15" s="22"/>
    </row>
    <row r="16" spans="1:13" ht="15" x14ac:dyDescent="0.3">
      <c r="A16" s="22"/>
      <c r="B16" s="22"/>
      <c r="C16" s="90" t="s">
        <v>27</v>
      </c>
      <c r="D16" s="77">
        <v>84538.819820000048</v>
      </c>
      <c r="E16" s="77">
        <v>111569.26066999999</v>
      </c>
      <c r="F16" s="77">
        <v>93747.686639999927</v>
      </c>
      <c r="G16" s="77">
        <v>20303.043930000007</v>
      </c>
      <c r="H16" s="77">
        <v>20961.598570000002</v>
      </c>
      <c r="I16" s="22"/>
    </row>
    <row r="17" spans="1:9" ht="15" x14ac:dyDescent="0.3">
      <c r="A17" s="22"/>
      <c r="B17" s="22"/>
      <c r="C17" s="90" t="s">
        <v>13</v>
      </c>
      <c r="D17" s="77">
        <v>498648.90262000018</v>
      </c>
      <c r="E17" s="77">
        <v>514197.97433999815</v>
      </c>
      <c r="F17" s="77">
        <v>619338.78790000197</v>
      </c>
      <c r="G17" s="77">
        <v>150416.30585999996</v>
      </c>
      <c r="H17" s="77">
        <v>168176.88793999949</v>
      </c>
      <c r="I17" s="22"/>
    </row>
    <row r="18" spans="1:9" ht="15" x14ac:dyDescent="0.3">
      <c r="A18" s="22"/>
      <c r="B18" s="22"/>
      <c r="C18" s="90" t="s">
        <v>25</v>
      </c>
      <c r="D18" s="77">
        <v>15997650.081280047</v>
      </c>
      <c r="E18" s="77">
        <v>16464569.227830082</v>
      </c>
      <c r="F18" s="77">
        <v>16175503.668699944</v>
      </c>
      <c r="G18" s="77">
        <v>3975064.192080013</v>
      </c>
      <c r="H18" s="77">
        <v>3825542.4141299976</v>
      </c>
      <c r="I18" s="22"/>
    </row>
    <row r="19" spans="1:9" ht="15" x14ac:dyDescent="0.3">
      <c r="A19" s="22"/>
      <c r="B19" s="22"/>
      <c r="C19" s="90" t="s">
        <v>57</v>
      </c>
      <c r="D19" s="77">
        <v>95327.082509999949</v>
      </c>
      <c r="E19" s="77">
        <v>101957.6641299999</v>
      </c>
      <c r="F19" s="77">
        <v>179772.34561999995</v>
      </c>
      <c r="G19" s="77">
        <v>21430.341710000001</v>
      </c>
      <c r="H19" s="77">
        <v>24553.73742999999</v>
      </c>
      <c r="I19" s="22"/>
    </row>
    <row r="20" spans="1:9" ht="15" x14ac:dyDescent="0.3">
      <c r="A20" s="22"/>
      <c r="B20" s="22"/>
      <c r="C20" s="90" t="s">
        <v>14</v>
      </c>
      <c r="D20" s="77">
        <v>5613964.0057400195</v>
      </c>
      <c r="E20" s="77">
        <v>4445958.4187400099</v>
      </c>
      <c r="F20" s="77">
        <v>4617178.5041100048</v>
      </c>
      <c r="G20" s="77">
        <v>979367.72974999819</v>
      </c>
      <c r="H20" s="77">
        <v>1043584.7026100025</v>
      </c>
      <c r="I20" s="22"/>
    </row>
    <row r="21" spans="1:9" ht="15" x14ac:dyDescent="0.3">
      <c r="A21" s="22"/>
      <c r="B21" s="22"/>
      <c r="C21" s="90" t="s">
        <v>15</v>
      </c>
      <c r="D21" s="77">
        <v>3090354.9651200022</v>
      </c>
      <c r="E21" s="77">
        <v>3245098.9870999972</v>
      </c>
      <c r="F21" s="77">
        <v>3535326.6881300095</v>
      </c>
      <c r="G21" s="77">
        <v>773896.37673999975</v>
      </c>
      <c r="H21" s="77">
        <v>889656.02421999862</v>
      </c>
      <c r="I21" s="22"/>
    </row>
    <row r="22" spans="1:9" ht="15" x14ac:dyDescent="0.3">
      <c r="A22" s="22"/>
      <c r="B22" s="22"/>
      <c r="C22" s="90" t="s">
        <v>35</v>
      </c>
      <c r="D22" s="77">
        <v>184018.07537000004</v>
      </c>
      <c r="E22" s="77">
        <v>213247.9749399999</v>
      </c>
      <c r="F22" s="77">
        <v>182394.10937000002</v>
      </c>
      <c r="G22" s="77">
        <v>46245.824740000018</v>
      </c>
      <c r="H22" s="77">
        <v>35315.025279999987</v>
      </c>
      <c r="I22" s="22"/>
    </row>
    <row r="23" spans="1:9" ht="15" x14ac:dyDescent="0.3">
      <c r="A23" s="22"/>
      <c r="B23" s="22"/>
      <c r="C23" s="90" t="s">
        <v>58</v>
      </c>
      <c r="D23" s="77">
        <v>704647.58929999731</v>
      </c>
      <c r="E23" s="77">
        <v>553057.77562999935</v>
      </c>
      <c r="F23" s="77">
        <v>555367.41049999883</v>
      </c>
      <c r="G23" s="77">
        <v>115106.08500000027</v>
      </c>
      <c r="H23" s="77">
        <v>126415.83835999997</v>
      </c>
      <c r="I23" s="22"/>
    </row>
    <row r="24" spans="1:9" ht="15" x14ac:dyDescent="0.3">
      <c r="A24" s="22"/>
      <c r="B24" s="22"/>
      <c r="C24" s="90" t="s">
        <v>16</v>
      </c>
      <c r="D24" s="77">
        <v>120246.0883799999</v>
      </c>
      <c r="E24" s="77">
        <v>184244.13518999991</v>
      </c>
      <c r="F24" s="77">
        <v>136566.96625000011</v>
      </c>
      <c r="G24" s="77">
        <v>39638.943030000002</v>
      </c>
      <c r="H24" s="77">
        <v>36867.868259999959</v>
      </c>
      <c r="I24" s="22"/>
    </row>
    <row r="25" spans="1:9" ht="15" x14ac:dyDescent="0.3">
      <c r="A25" s="22"/>
      <c r="B25" s="22"/>
      <c r="C25" s="90" t="s">
        <v>17</v>
      </c>
      <c r="D25" s="77">
        <v>9927236.9115899038</v>
      </c>
      <c r="E25" s="77">
        <v>8484063.5465499889</v>
      </c>
      <c r="F25" s="77">
        <v>9004724.5892099403</v>
      </c>
      <c r="G25" s="77">
        <v>2063291.1107600001</v>
      </c>
      <c r="H25" s="77">
        <v>2166111.5082800104</v>
      </c>
      <c r="I25" s="85"/>
    </row>
    <row r="26" spans="1:9" ht="15" x14ac:dyDescent="0.3">
      <c r="A26" s="22"/>
      <c r="B26" s="22"/>
      <c r="C26" s="90" t="s">
        <v>18</v>
      </c>
      <c r="D26" s="77">
        <v>130891.60438999996</v>
      </c>
      <c r="E26" s="77">
        <v>134099.91382000002</v>
      </c>
      <c r="F26" s="77">
        <v>103779.30248000004</v>
      </c>
      <c r="G26" s="77">
        <v>33067.050080000001</v>
      </c>
      <c r="H26" s="77">
        <v>26965.278189999994</v>
      </c>
      <c r="I26" s="85"/>
    </row>
    <row r="27" spans="1:9" ht="15" x14ac:dyDescent="0.3">
      <c r="A27" s="22"/>
      <c r="B27" s="22"/>
      <c r="C27" s="82" t="s">
        <v>23</v>
      </c>
      <c r="D27" s="83">
        <f>+SUM(D12:D26)</f>
        <v>41105753.964569978</v>
      </c>
      <c r="E27" s="83">
        <f t="shared" ref="E27:H27" si="0">+SUM(E12:E26)</f>
        <v>39442750.705650069</v>
      </c>
      <c r="F27" s="83">
        <f t="shared" si="0"/>
        <v>40848288.295869894</v>
      </c>
      <c r="G27" s="83">
        <f t="shared" si="0"/>
        <v>9532524.1326300111</v>
      </c>
      <c r="H27" s="83">
        <f t="shared" si="0"/>
        <v>9855009.3586600088</v>
      </c>
      <c r="I27" s="85"/>
    </row>
    <row r="28" spans="1:9" ht="15" x14ac:dyDescent="0.3">
      <c r="A28" s="22"/>
      <c r="B28" s="22"/>
      <c r="C28" s="78" t="s">
        <v>24</v>
      </c>
      <c r="D28" s="79">
        <f>+D27/D29</f>
        <v>0.65458528267532212</v>
      </c>
      <c r="E28" s="79">
        <f>+E27/E29</f>
        <v>0.61528655889615103</v>
      </c>
      <c r="F28" s="79">
        <f>+F27/F29</f>
        <v>0.57939134589318564</v>
      </c>
      <c r="G28" s="79">
        <f>+G27/G29</f>
        <v>0.58668883497932123</v>
      </c>
      <c r="H28" s="79">
        <f>+H27/H29</f>
        <v>0.55348360305763877</v>
      </c>
      <c r="I28" s="22"/>
    </row>
    <row r="29" spans="1:9" ht="15.75" thickBot="1" x14ac:dyDescent="0.35">
      <c r="A29" s="22"/>
      <c r="B29" s="22"/>
      <c r="C29" s="80" t="s">
        <v>19</v>
      </c>
      <c r="D29" s="81">
        <v>62796636.362749785</v>
      </c>
      <c r="E29" s="81">
        <v>64104684.452090032</v>
      </c>
      <c r="F29" s="81">
        <v>70502068.395409778</v>
      </c>
      <c r="G29" s="81">
        <v>16248006.718869977</v>
      </c>
      <c r="H29" s="81">
        <v>17805422.42664003</v>
      </c>
      <c r="I29" s="72"/>
    </row>
    <row r="30" spans="1:9" ht="15.75" thickTop="1" x14ac:dyDescent="0.3">
      <c r="A30" s="22"/>
      <c r="B30" s="22"/>
      <c r="C30" s="78"/>
      <c r="D30" s="89"/>
      <c r="E30" s="89"/>
      <c r="F30" s="89"/>
      <c r="G30" s="89"/>
      <c r="H30" s="89"/>
      <c r="I30" s="72"/>
    </row>
    <row r="31" spans="1:9" s="10" customFormat="1" ht="19.5" x14ac:dyDescent="0.4">
      <c r="A31" s="42"/>
      <c r="B31" s="42"/>
      <c r="C31" s="42"/>
      <c r="D31" s="42"/>
      <c r="E31" s="42" t="s">
        <v>61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60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29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105" t="s">
        <v>30</v>
      </c>
      <c r="D34" s="107" t="s">
        <v>41</v>
      </c>
      <c r="E34" s="107" t="s">
        <v>42</v>
      </c>
      <c r="F34" s="109" t="s">
        <v>45</v>
      </c>
      <c r="G34" s="100" t="str">
        <f>+G10</f>
        <v xml:space="preserve">                 Enero-marzo</v>
      </c>
      <c r="H34" s="100"/>
      <c r="I34" s="22"/>
    </row>
    <row r="35" spans="1:9" ht="15.75" thickBot="1" x14ac:dyDescent="0.35">
      <c r="A35" s="22"/>
      <c r="B35" s="22"/>
      <c r="C35" s="106"/>
      <c r="D35" s="108"/>
      <c r="E35" s="108"/>
      <c r="F35" s="110"/>
      <c r="G35" s="93" t="s">
        <v>45</v>
      </c>
      <c r="H35" s="93" t="s">
        <v>63</v>
      </c>
      <c r="I35" s="22"/>
    </row>
    <row r="36" spans="1:9" ht="15.75" thickTop="1" x14ac:dyDescent="0.3">
      <c r="A36" s="22"/>
      <c r="B36" s="22"/>
      <c r="C36" s="90" t="s">
        <v>10</v>
      </c>
      <c r="D36" s="77">
        <v>1954657.5132800015</v>
      </c>
      <c r="E36" s="77">
        <v>2090040.79767</v>
      </c>
      <c r="F36" s="77">
        <v>2313394.9670399972</v>
      </c>
      <c r="G36" s="77">
        <v>524166.41026000032</v>
      </c>
      <c r="H36" s="77">
        <v>554038.4773400001</v>
      </c>
      <c r="I36" s="22"/>
    </row>
    <row r="37" spans="1:9" ht="15" x14ac:dyDescent="0.3">
      <c r="A37" s="22"/>
      <c r="B37" s="22"/>
      <c r="C37" s="90" t="s">
        <v>11</v>
      </c>
      <c r="D37" s="77">
        <v>1045914.9356600036</v>
      </c>
      <c r="E37" s="77">
        <v>1036354.4332299994</v>
      </c>
      <c r="F37" s="77">
        <v>994225.79013000289</v>
      </c>
      <c r="G37" s="77">
        <v>282091.31763999991</v>
      </c>
      <c r="H37" s="77">
        <v>246054.37506000008</v>
      </c>
      <c r="I37" s="22"/>
    </row>
    <row r="38" spans="1:9" ht="15" x14ac:dyDescent="0.3">
      <c r="A38" s="22"/>
      <c r="B38" s="22"/>
      <c r="C38" s="90" t="s">
        <v>12</v>
      </c>
      <c r="D38" s="77">
        <v>737483.24892999989</v>
      </c>
      <c r="E38" s="77">
        <v>837953.48462999915</v>
      </c>
      <c r="F38" s="77">
        <v>875885.49993000017</v>
      </c>
      <c r="G38" s="77">
        <v>216043.81164999984</v>
      </c>
      <c r="H38" s="77">
        <v>212089.71789000012</v>
      </c>
      <c r="I38" s="22"/>
    </row>
    <row r="39" spans="1:9" ht="15" x14ac:dyDescent="0.3">
      <c r="A39" s="22"/>
      <c r="B39" s="22"/>
      <c r="C39" s="90" t="s">
        <v>26</v>
      </c>
      <c r="D39" s="77">
        <v>840900.13072999881</v>
      </c>
      <c r="E39" s="77">
        <v>971259.53403000033</v>
      </c>
      <c r="F39" s="77">
        <v>1371357.8941600008</v>
      </c>
      <c r="G39" s="77">
        <v>276237.81057999958</v>
      </c>
      <c r="H39" s="77">
        <v>457503.80475999974</v>
      </c>
      <c r="I39" s="22"/>
    </row>
    <row r="40" spans="1:9" ht="15" x14ac:dyDescent="0.3">
      <c r="A40" s="22"/>
      <c r="B40" s="22"/>
      <c r="C40" s="90" t="s">
        <v>27</v>
      </c>
      <c r="D40" s="77">
        <v>84538.355330000049</v>
      </c>
      <c r="E40" s="77">
        <v>111399.93803999999</v>
      </c>
      <c r="F40" s="77">
        <v>93522.311359999949</v>
      </c>
      <c r="G40" s="77">
        <v>20155.682050000007</v>
      </c>
      <c r="H40" s="77">
        <v>20961.598570000002</v>
      </c>
      <c r="I40" s="22"/>
    </row>
    <row r="41" spans="1:9" ht="15" x14ac:dyDescent="0.3">
      <c r="A41" s="22"/>
      <c r="B41" s="22"/>
      <c r="C41" s="90" t="s">
        <v>13</v>
      </c>
      <c r="D41" s="77">
        <v>497549.97038999986</v>
      </c>
      <c r="E41" s="77">
        <v>512817.77655999816</v>
      </c>
      <c r="F41" s="77">
        <v>617780.52547000186</v>
      </c>
      <c r="G41" s="77">
        <v>150082.45058999991</v>
      </c>
      <c r="H41" s="77">
        <v>166032.42697999967</v>
      </c>
      <c r="I41" s="22"/>
    </row>
    <row r="42" spans="1:9" ht="15" x14ac:dyDescent="0.3">
      <c r="A42" s="22"/>
      <c r="B42" s="22"/>
      <c r="C42" s="90" t="s">
        <v>25</v>
      </c>
      <c r="D42" s="77">
        <v>11532796.465830028</v>
      </c>
      <c r="E42" s="77">
        <v>11534880.174139982</v>
      </c>
      <c r="F42" s="77">
        <v>12059458.287639901</v>
      </c>
      <c r="G42" s="77">
        <v>2925367.4192400128</v>
      </c>
      <c r="H42" s="77">
        <v>2964313.5392099908</v>
      </c>
      <c r="I42" s="22"/>
    </row>
    <row r="43" spans="1:9" ht="15" x14ac:dyDescent="0.3">
      <c r="A43" s="22"/>
      <c r="B43" s="22"/>
      <c r="C43" s="90" t="s">
        <v>57</v>
      </c>
      <c r="D43" s="77">
        <v>93802.089939999903</v>
      </c>
      <c r="E43" s="77">
        <v>99848.251349999933</v>
      </c>
      <c r="F43" s="77">
        <v>178035.21865999993</v>
      </c>
      <c r="G43" s="77">
        <v>20821.515810000001</v>
      </c>
      <c r="H43" s="77">
        <v>24160.531989999981</v>
      </c>
      <c r="I43" s="22"/>
    </row>
    <row r="44" spans="1:9" ht="15" x14ac:dyDescent="0.3">
      <c r="A44" s="22"/>
      <c r="B44" s="22"/>
      <c r="C44" s="90" t="s">
        <v>14</v>
      </c>
      <c r="D44" s="77">
        <v>5441527.7891000174</v>
      </c>
      <c r="E44" s="77">
        <v>4426788.3002000172</v>
      </c>
      <c r="F44" s="77">
        <v>4598961.1219900036</v>
      </c>
      <c r="G44" s="77">
        <v>975019.84444999835</v>
      </c>
      <c r="H44" s="77">
        <v>1037577.4976700026</v>
      </c>
      <c r="I44" s="22"/>
    </row>
    <row r="45" spans="1:9" ht="15" x14ac:dyDescent="0.3">
      <c r="A45" s="22"/>
      <c r="B45" s="22"/>
      <c r="C45" s="90" t="s">
        <v>15</v>
      </c>
      <c r="D45" s="77">
        <v>3060987.3101300038</v>
      </c>
      <c r="E45" s="77">
        <v>3217630.7926999968</v>
      </c>
      <c r="F45" s="77">
        <v>3506038.6269700089</v>
      </c>
      <c r="G45" s="77">
        <v>766943.75332999951</v>
      </c>
      <c r="H45" s="77">
        <v>881170.4326199994</v>
      </c>
      <c r="I45" s="22"/>
    </row>
    <row r="46" spans="1:9" ht="15" x14ac:dyDescent="0.3">
      <c r="A46" s="22"/>
      <c r="B46" s="22"/>
      <c r="C46" s="90" t="s">
        <v>35</v>
      </c>
      <c r="D46" s="77">
        <v>184014.65348000004</v>
      </c>
      <c r="E46" s="77">
        <v>213247.9749399999</v>
      </c>
      <c r="F46" s="77">
        <v>182394.10936999996</v>
      </c>
      <c r="G46" s="77">
        <v>46245.824740000018</v>
      </c>
      <c r="H46" s="77">
        <v>35315.025279999987</v>
      </c>
      <c r="I46" s="22"/>
    </row>
    <row r="47" spans="1:9" ht="15" x14ac:dyDescent="0.3">
      <c r="A47" s="22"/>
      <c r="B47" s="22"/>
      <c r="C47" s="90" t="s">
        <v>58</v>
      </c>
      <c r="D47" s="77">
        <v>477654.50559999893</v>
      </c>
      <c r="E47" s="77">
        <v>476512.75870999991</v>
      </c>
      <c r="F47" s="77">
        <v>550867.36095999891</v>
      </c>
      <c r="G47" s="77">
        <v>114340.78736000021</v>
      </c>
      <c r="H47" s="77">
        <v>125336.20248999995</v>
      </c>
      <c r="I47" s="22"/>
    </row>
    <row r="48" spans="1:9" ht="15" x14ac:dyDescent="0.3">
      <c r="A48" s="22"/>
      <c r="B48" s="22"/>
      <c r="C48" s="90" t="s">
        <v>16</v>
      </c>
      <c r="D48" s="77">
        <v>119884.63850999992</v>
      </c>
      <c r="E48" s="77">
        <v>179890.38786999989</v>
      </c>
      <c r="F48" s="77">
        <v>136265.07997000017</v>
      </c>
      <c r="G48" s="77">
        <v>39429.425960000015</v>
      </c>
      <c r="H48" s="77">
        <v>36833.006139999961</v>
      </c>
      <c r="I48" s="85"/>
    </row>
    <row r="49" spans="1:9" ht="15" x14ac:dyDescent="0.3">
      <c r="A49" s="22"/>
      <c r="B49" s="22"/>
      <c r="C49" s="90" t="s">
        <v>17</v>
      </c>
      <c r="D49" s="77">
        <v>9222350.9739399031</v>
      </c>
      <c r="E49" s="77">
        <v>8122484.2218700023</v>
      </c>
      <c r="F49" s="77">
        <v>8519515.6605399773</v>
      </c>
      <c r="G49" s="77">
        <v>1946351.0955400004</v>
      </c>
      <c r="H49" s="77">
        <v>2133795.9148700046</v>
      </c>
      <c r="I49" s="85"/>
    </row>
    <row r="50" spans="1:9" ht="15" x14ac:dyDescent="0.3">
      <c r="A50" s="22"/>
      <c r="B50" s="22"/>
      <c r="C50" s="90" t="s">
        <v>18</v>
      </c>
      <c r="D50" s="77">
        <v>118411.63344999998</v>
      </c>
      <c r="E50" s="77">
        <v>121680.03043</v>
      </c>
      <c r="F50" s="77">
        <v>100781.40339000005</v>
      </c>
      <c r="G50" s="77">
        <v>32742.80761</v>
      </c>
      <c r="H50" s="77">
        <v>26879.396659999991</v>
      </c>
      <c r="I50" s="85"/>
    </row>
    <row r="51" spans="1:9" ht="15" x14ac:dyDescent="0.3">
      <c r="A51" s="22"/>
      <c r="B51" s="22"/>
      <c r="C51" s="82" t="s">
        <v>23</v>
      </c>
      <c r="D51" s="83">
        <f>+SUM(D36:D50)</f>
        <v>35412474.214299954</v>
      </c>
      <c r="E51" s="83">
        <f t="shared" ref="E51" si="1">+SUM(E36:E50)</f>
        <v>33952788.856369987</v>
      </c>
      <c r="F51" s="83">
        <f t="shared" ref="F51:H51" si="2">+SUM(F36:F50)</f>
        <v>36098483.857579887</v>
      </c>
      <c r="G51" s="83">
        <f t="shared" si="2"/>
        <v>8336039.9568100106</v>
      </c>
      <c r="H51" s="83">
        <f t="shared" si="2"/>
        <v>8922061.9475299958</v>
      </c>
      <c r="I51" s="22"/>
    </row>
    <row r="52" spans="1:9" ht="15" x14ac:dyDescent="0.3">
      <c r="A52" s="22"/>
      <c r="B52" s="22"/>
      <c r="C52" s="78" t="s">
        <v>24</v>
      </c>
      <c r="D52" s="79">
        <f>+D51/D53</f>
        <v>0.63130808761418289</v>
      </c>
      <c r="E52" s="79">
        <f>+E51/E53</f>
        <v>0.58848218549061515</v>
      </c>
      <c r="F52" s="79">
        <f>+F51/F53</f>
        <v>0.56015168751595179</v>
      </c>
      <c r="G52" s="79">
        <f>+G51/G53</f>
        <v>0.5691189373169625</v>
      </c>
      <c r="H52" s="79">
        <f>+H51/H53</f>
        <v>0.53880709128735671</v>
      </c>
      <c r="I52" s="72"/>
    </row>
    <row r="53" spans="1:9" ht="15.75" thickBot="1" x14ac:dyDescent="0.35">
      <c r="A53" s="22"/>
      <c r="B53" s="22"/>
      <c r="C53" s="80" t="s">
        <v>19</v>
      </c>
      <c r="D53" s="81">
        <v>56093807.301169731</v>
      </c>
      <c r="E53" s="81">
        <v>57695525.359129928</v>
      </c>
      <c r="F53" s="81">
        <v>64444122.301339827</v>
      </c>
      <c r="G53" s="81">
        <v>14647272.143340003</v>
      </c>
      <c r="H53" s="81">
        <v>16558917.081460012</v>
      </c>
      <c r="I53" s="22"/>
    </row>
    <row r="54" spans="1:9" ht="15.75" thickTop="1" x14ac:dyDescent="0.3">
      <c r="A54" s="22"/>
      <c r="B54" s="22"/>
      <c r="C54" s="26" t="s">
        <v>38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31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34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39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40</v>
      </c>
      <c r="D58" s="22"/>
      <c r="E58" s="22"/>
      <c r="F58" s="22"/>
      <c r="G58" s="85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sortState xmlns:xlrd2="http://schemas.microsoft.com/office/spreadsheetml/2017/richdata2" ref="C36:H50">
    <sortCondition ref="C36:C50"/>
  </sortState>
  <mergeCells count="8">
    <mergeCell ref="C34:C35"/>
    <mergeCell ref="D34:D35"/>
    <mergeCell ref="E34:E35"/>
    <mergeCell ref="F34:F35"/>
    <mergeCell ref="C10:C11"/>
    <mergeCell ref="D10:D11"/>
    <mergeCell ref="E10:E11"/>
    <mergeCell ref="F10:F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
Revisó y aprobó:   Juan Carlos Yela
Fecha:                    20 de mayo del 2026</dc:description>
  <cp:lastModifiedBy>Martha Cecilia Alvarez Rubiano</cp:lastModifiedBy>
  <cp:lastPrinted>2024-10-10T16:21:16Z</cp:lastPrinted>
  <dcterms:created xsi:type="dcterms:W3CDTF">2007-05-30T23:21:29Z</dcterms:created>
  <dcterms:modified xsi:type="dcterms:W3CDTF">2026-05-20T15:20:25Z</dcterms:modified>
</cp:coreProperties>
</file>