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124" documentId="8_{BA7DF835-2FB0-4DA6-B965-D27FE83DE0DA}" xr6:coauthVersionLast="47" xr6:coauthVersionMax="47" xr10:uidLastSave="{8665D540-7437-4B0E-85B8-C7E030FA94D0}"/>
  <bookViews>
    <workbookView xWindow="-120" yWindow="-120" windowWidth="29040" windowHeight="15720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29" i="2"/>
  <c r="D28" i="2"/>
  <c r="B44" i="1"/>
  <c r="B41" i="1"/>
  <c r="B42" i="1"/>
  <c r="B43" i="1"/>
  <c r="B40" i="1"/>
  <c r="B39" i="1"/>
  <c r="F28" i="1"/>
  <c r="D28" i="1"/>
  <c r="F14" i="1"/>
  <c r="D14" i="1"/>
  <c r="E28" i="2" l="1"/>
  <c r="F28" i="2"/>
  <c r="G28" i="2"/>
  <c r="G27" i="6"/>
  <c r="H27" i="6"/>
  <c r="G51" i="6"/>
  <c r="H51" i="6"/>
  <c r="H28" i="2" l="1"/>
  <c r="H29" i="2" l="1"/>
  <c r="H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F29" i="2"/>
  <c r="G29" i="2"/>
  <c r="E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<sst xmlns="http://schemas.openxmlformats.org/spreadsheetml/2006/main" count="164" uniqueCount="66">
  <si>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</si>
  <si>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</si>
  <si>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</si>
  <si>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</si>
  <si>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</si>
  <si>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</si>
  <si>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</si>
  <si>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</si>
  <si>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</si>
  <si>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</si>
  <si>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</si>
  <si>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</si>
  <si>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</si>
  <si>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</si>
  <si>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</si>
  <si>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</si>
  <si>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</si>
  <si>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</si>
  <si>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</si>
  <si>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</si>
  <si>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</si>
  <si>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</si>
  <si>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</si>
  <si>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</si>
  <si>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</si>
  <si>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</si>
  <si>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</si>
  <si>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</si>
  <si>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</si>
  <si>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</si>
  <si>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</si>
  <si>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</si>
  <si>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</si>
  <si>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</si>
  <si>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</si>
  <si>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</si>
  <si>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</si>
  <si>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</si>
  <si>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</si>
  <si>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</si>
  <si>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</si>
  <si>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2022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</si>
  <si>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</si>
  <si>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</si>
  <si>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</si>
  <si>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</si>
  <si>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</si>
  <si>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</si>
  <si>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</si>
  <si>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</si>
  <si>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</si>
  <si>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</si>
  <si>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</si>
  <si>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</si>
  <si>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</si>
  <si>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</si>
  <si>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</si>
  <si>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</si>
  <si>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Millones US$ CIF</t>
  </si>
  <si>
    <t>Israel****</t>
  </si>
  <si>
    <t>Reino Unido*****</t>
  </si>
  <si>
    <t xml:space="preserve">                   Año completo 2020 - 2025</t>
  </si>
  <si>
    <t xml:space="preserve">               6. Importaciones totales de Colombia</t>
  </si>
  <si>
    <t xml:space="preserve">           Por países con acuerdo comercial</t>
  </si>
  <si>
    <t xml:space="preserve">           7. Importaciones no minero-energéticos de Colombia</t>
  </si>
  <si>
    <t xml:space="preserve">                 Año completo 2021 -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</si>
</sst>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01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168" fontId="15" fillId="0" borderId="0" xfId="3" applyNumberFormat="1" applyFont="1"/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166" fontId="27" fillId="0" borderId="4" xfId="2" applyNumberFormat="1" applyFont="1" applyBorder="1"/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numRef>
              <c:f>pg.1!$B$10:$B$15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21713.770029810061</c:v>
                </c:pt>
                <c:pt idx="1">
                  <c:v>27306.482277910432</c:v>
                </c:pt>
                <c:pt idx="2">
                  <c:v>38054.525083959976</c:v>
                </c:pt>
                <c:pt idx="3">
                  <c:v>33794.719858310054</c:v>
                </c:pt>
                <c:pt idx="4">
                  <c:v>33749.462482410272</c:v>
                </c:pt>
                <c:pt idx="5">
                  <c:v>36152.276069369771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numRef>
              <c:f>pg.1!$B$10:$B$15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12575.035415109918</c:v>
                </c:pt>
                <c:pt idx="1">
                  <c:v>15630.261839539986</c:v>
                </c:pt>
                <c:pt idx="2">
                  <c:v>18454.997362710023</c:v>
                </c:pt>
                <c:pt idx="3">
                  <c:v>17045.828415129916</c:v>
                </c:pt>
                <c:pt idx="4">
                  <c:v>18826.170831759991</c:v>
                </c:pt>
                <c:pt idx="5">
                  <c:v>22297.386719959937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numRef>
              <c:f>pg.1!$B$39:$B$44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-4425.9175108899617</c:v>
                </c:pt>
                <c:pt idx="1">
                  <c:v>-8040.8968187488244</c:v>
                </c:pt>
                <c:pt idx="2">
                  <c:v>-7749.0651127791934</c:v>
                </c:pt>
                <c:pt idx="3">
                  <c:v>-5172.8219996903717</c:v>
                </c:pt>
                <c:pt idx="4">
                  <c:v>-3676.9245087999298</c:v>
                </c:pt>
                <c:pt idx="5">
                  <c:v>-2571.9294406005938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numRef>
              <c:f>pg.1!$B$39:$B$44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-11591.545347450208</c:v>
                </c:pt>
                <c:pt idx="1">
                  <c:v>-16328.74461686949</c:v>
                </c:pt>
                <c:pt idx="2">
                  <c:v>-20788.225613729268</c:v>
                </c:pt>
                <c:pt idx="3">
                  <c:v>-16496.651463460177</c:v>
                </c:pt>
                <c:pt idx="4">
                  <c:v>-13410.184079119994</c:v>
                </c:pt>
                <c:pt idx="5">
                  <c:v>-11950.170476850155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numRef>
              <c:f>pg.1!$B$24:$B$29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26139.687540700023</c:v>
                </c:pt>
                <c:pt idx="1">
                  <c:v>35347.379096659257</c:v>
                </c:pt>
                <c:pt idx="2">
                  <c:v>45803.590196739169</c:v>
                </c:pt>
                <c:pt idx="3">
                  <c:v>38967.541858000426</c:v>
                </c:pt>
                <c:pt idx="4">
                  <c:v>37426.386991210202</c:v>
                </c:pt>
                <c:pt idx="5">
                  <c:v>38724.205509970365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numRef>
              <c:f>pg.1!$B$24:$B$29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24166.580762560126</c:v>
                </c:pt>
                <c:pt idx="1">
                  <c:v>31959.006456409476</c:v>
                </c:pt>
                <c:pt idx="2">
                  <c:v>39243.222976439291</c:v>
                </c:pt>
                <c:pt idx="3">
                  <c:v>33542.479878590093</c:v>
                </c:pt>
                <c:pt idx="4">
                  <c:v>32236.354910879985</c:v>
                </c:pt>
                <c:pt idx="5">
                  <c:v>34247.557196810092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273135" y="129884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3135" y="129884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85750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962275" y="142875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42875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110" zoomScaleNormal="110" workbookViewId="0">
      <selection activeCell="I1" sqref="I1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53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61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46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48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7" t="s">
        <v>32</v>
      </c>
      <c r="D8" s="97"/>
      <c r="E8" s="97" t="s">
        <v>22</v>
      </c>
      <c r="F8" s="97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2020</v>
      </c>
      <c r="C10" s="53">
        <v>21713.770029810061</v>
      </c>
      <c r="D10" s="53"/>
      <c r="E10" s="54">
        <v>12575.035415109918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2021</v>
      </c>
      <c r="C11" s="53">
        <v>27306.482277910432</v>
      </c>
      <c r="D11" s="53">
        <f t="shared" ref="D11:D14" si="0">+((C11/C10)-1)*100</f>
        <v>25.756523350953508</v>
      </c>
      <c r="E11" s="54">
        <v>15630.261839539986</v>
      </c>
      <c r="F11" s="53">
        <f t="shared" ref="F11:F14" si="1">+((E11/E10)-1)*100</f>
        <v>24.295966759337851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2022</v>
      </c>
      <c r="C12" s="53">
        <v>38054.525083959976</v>
      </c>
      <c r="D12" s="53">
        <f t="shared" si="0"/>
        <v>39.36077410726817</v>
      </c>
      <c r="E12" s="54">
        <v>18454.997362710023</v>
      </c>
      <c r="F12" s="53">
        <f t="shared" si="1"/>
        <v>18.072221388027444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2023</v>
      </c>
      <c r="C13" s="53">
        <v>33794.719858310054</v>
      </c>
      <c r="D13" s="66">
        <f t="shared" si="0"/>
        <v>-11.193951878919739</v>
      </c>
      <c r="E13" s="54">
        <v>17045.828415129916</v>
      </c>
      <c r="F13" s="66">
        <f t="shared" si="1"/>
        <v>-7.6357038686305057</v>
      </c>
      <c r="G13" s="13"/>
      <c r="H13" s="17"/>
      <c r="I13" s="18"/>
      <c r="J13" s="17"/>
      <c r="K13" s="19"/>
    </row>
    <row r="14" spans="1:15" ht="15" x14ac:dyDescent="0.3">
      <c r="A14" s="13"/>
      <c r="B14" s="55">
        <v>2024</v>
      </c>
      <c r="C14" s="62">
        <v>33749.462482410272</v>
      </c>
      <c r="D14" s="88">
        <f t="shared" si="0"/>
        <v>-0.13391848220529745</v>
      </c>
      <c r="E14" s="64">
        <v>18826.170831759991</v>
      </c>
      <c r="F14" s="62">
        <f t="shared" si="1"/>
        <v>10.444446425671149</v>
      </c>
      <c r="G14" s="13"/>
      <c r="H14" s="17"/>
      <c r="I14" s="18"/>
      <c r="J14" s="17"/>
      <c r="K14" s="19"/>
    </row>
    <row r="15" spans="1:15" ht="15.75" thickBot="1" x14ac:dyDescent="0.35">
      <c r="A15" s="13"/>
      <c r="B15" s="61">
        <v>2025</v>
      </c>
      <c r="C15" s="63">
        <v>36152.276069369771</v>
      </c>
      <c r="D15" s="63">
        <f>+((C15/C14)-1)*100</f>
        <v>7.119561054377721</v>
      </c>
      <c r="E15" s="65">
        <v>22297.386719959937</v>
      </c>
      <c r="F15" s="63">
        <f>+((E15/E14)-1)*100</f>
        <v>18.438247050982671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33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37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42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58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7" t="s">
        <v>8</v>
      </c>
      <c r="D22" s="97"/>
      <c r="E22" s="97" t="s">
        <v>6</v>
      </c>
      <c r="F22" s="97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2020</v>
      </c>
      <c r="C24" s="53">
        <v>26139.687540700023</v>
      </c>
      <c r="D24" s="53"/>
      <c r="E24" s="54">
        <v>24166.580762560126</v>
      </c>
      <c r="F24" s="53"/>
      <c r="G24" s="22"/>
      <c r="H24" s="98"/>
      <c r="I24" s="98"/>
      <c r="J24" s="27"/>
      <c r="K24" s="27"/>
    </row>
    <row r="25" spans="1:11" ht="15" x14ac:dyDescent="0.3">
      <c r="A25" s="22"/>
      <c r="B25" s="52">
        <v>2021</v>
      </c>
      <c r="C25" s="53">
        <v>35347.379096659257</v>
      </c>
      <c r="D25" s="53">
        <f>+((C25/C24)-1)*100</f>
        <v>35.224948812500799</v>
      </c>
      <c r="E25" s="54">
        <v>31959.006456409476</v>
      </c>
      <c r="F25" s="53">
        <f>+((E25/E24)-1)*100</f>
        <v>32.244634730957465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2022</v>
      </c>
      <c r="C26" s="53">
        <v>45803.590196739169</v>
      </c>
      <c r="D26" s="53">
        <f>+((C26/C25)-1)*100</f>
        <v>29.581291080979042</v>
      </c>
      <c r="E26" s="54">
        <v>39243.222976439291</v>
      </c>
      <c r="F26" s="53">
        <f>+((E26/E25)-1)*100</f>
        <v>22.792374756596811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2023</v>
      </c>
      <c r="C27" s="53">
        <v>38967.541858000426</v>
      </c>
      <c r="D27" s="66">
        <f>+((C27/C26)-1)*100</f>
        <v>-14.924699809285723</v>
      </c>
      <c r="E27" s="54">
        <v>33542.479878590093</v>
      </c>
      <c r="F27" s="66">
        <f>+((E27/E26)-1)*100</f>
        <v>-14.526694459503975</v>
      </c>
      <c r="G27" s="22"/>
      <c r="H27" s="28"/>
      <c r="I27" s="29"/>
      <c r="J27" s="28"/>
      <c r="K27" s="30"/>
    </row>
    <row r="28" spans="1:11" ht="15" x14ac:dyDescent="0.3">
      <c r="A28" s="22"/>
      <c r="B28" s="55">
        <v>2024</v>
      </c>
      <c r="C28" s="62">
        <v>37426.386991210202</v>
      </c>
      <c r="D28" s="88">
        <f>+((C28/C27)-1)*100</f>
        <v>-3.9549707097416231</v>
      </c>
      <c r="E28" s="64">
        <v>32236.354910879985</v>
      </c>
      <c r="F28" s="88">
        <f>+((E28/E27)-1)*100</f>
        <v>-3.8939427628420398</v>
      </c>
      <c r="G28" s="22"/>
      <c r="H28" s="28"/>
      <c r="I28" s="29"/>
      <c r="J28" s="28"/>
      <c r="K28" s="30"/>
    </row>
    <row r="29" spans="1:11" ht="15.75" thickBot="1" x14ac:dyDescent="0.35">
      <c r="A29" s="22"/>
      <c r="B29" s="61">
        <v>2025</v>
      </c>
      <c r="C29" s="63">
        <v>38724.205509970365</v>
      </c>
      <c r="D29" s="63">
        <f>+((C29/C28)-1)*100</f>
        <v>3.4676564400003773</v>
      </c>
      <c r="E29" s="65">
        <v>34247.557196810092</v>
      </c>
      <c r="F29" s="63">
        <f>+((E29/E28)-1)*100</f>
        <v>6.2389258695353167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33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37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42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20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45</v>
      </c>
      <c r="D37" s="59" t="s">
        <v>45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f>+B24</f>
        <v>2020</v>
      </c>
      <c r="C39" s="66">
        <v>-4425.9175108899617</v>
      </c>
      <c r="D39" s="66">
        <v>-11591.545347450208</v>
      </c>
      <c r="E39" s="22"/>
      <c r="F39" s="22"/>
      <c r="G39" s="22"/>
      <c r="H39" s="98"/>
      <c r="I39" s="98"/>
      <c r="J39" s="27"/>
      <c r="K39" s="27"/>
    </row>
    <row r="40" spans="1:11" ht="15" x14ac:dyDescent="0.3">
      <c r="A40" s="22"/>
      <c r="B40" s="52">
        <f>+B25</f>
        <v>2021</v>
      </c>
      <c r="C40" s="66">
        <v>-8040.8968187488244</v>
      </c>
      <c r="D40" s="66">
        <v>-16328.74461686949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f t="shared" ref="B41:B43" si="2">+B26</f>
        <v>2022</v>
      </c>
      <c r="C41" s="66">
        <v>-7749.0651127791934</v>
      </c>
      <c r="D41" s="66">
        <v>-20788.225613729268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f t="shared" si="2"/>
        <v>2023</v>
      </c>
      <c r="C42" s="66">
        <v>-5172.8219996903717</v>
      </c>
      <c r="D42" s="66">
        <v>-16496.651463460177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99">
        <f t="shared" si="2"/>
        <v>2024</v>
      </c>
      <c r="C43" s="88">
        <v>-3676.9245087999298</v>
      </c>
      <c r="D43" s="88">
        <v>-13410.184079119994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>
        <f>+B29</f>
        <v>2025</v>
      </c>
      <c r="C44" s="67">
        <v>-2571.9294406005938</v>
      </c>
      <c r="D44" s="67">
        <v>-11950.170476850155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33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37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42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E4" sqref="E4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4" width="16.7109375" style="7" customWidth="1"/>
    <col min="5" max="5" width="12.42578125" style="7" bestFit="1" customWidth="1"/>
    <col min="6" max="6" width="13.140625" style="7" customWidth="1"/>
    <col min="7" max="7" width="12.42578125" style="7" bestFit="1" customWidth="1"/>
    <col min="8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51</v>
      </c>
      <c r="G3" s="43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65</v>
      </c>
      <c r="G4" s="70"/>
      <c r="H4" s="70"/>
      <c r="I4" s="70"/>
    </row>
    <row r="5" spans="1:13" ht="13.5" customHeight="1" x14ac:dyDescent="0.2">
      <c r="E5" s="48" t="s">
        <v>46</v>
      </c>
    </row>
    <row r="6" spans="1:13" ht="15" x14ac:dyDescent="0.2">
      <c r="A6" s="49"/>
      <c r="B6" s="49"/>
      <c r="C6" s="49"/>
      <c r="D6" s="49"/>
      <c r="E6" s="84" t="s">
        <v>49</v>
      </c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54</v>
      </c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55</v>
      </c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28</v>
      </c>
      <c r="D10" s="71"/>
      <c r="E10" s="22"/>
      <c r="F10" s="22"/>
      <c r="G10" s="22"/>
      <c r="H10" s="22"/>
      <c r="I10" s="22"/>
    </row>
    <row r="11" spans="1:13" ht="15" x14ac:dyDescent="0.3">
      <c r="A11" s="22"/>
      <c r="B11" s="22"/>
      <c r="C11" s="95" t="s">
        <v>30</v>
      </c>
      <c r="D11" s="93" t="s">
        <v>40</v>
      </c>
      <c r="E11" s="93" t="s">
        <v>41</v>
      </c>
      <c r="F11" s="93" t="s">
        <v>43</v>
      </c>
      <c r="G11" s="93" t="s">
        <v>44</v>
      </c>
      <c r="H11" s="93" t="s">
        <v>47</v>
      </c>
      <c r="I11" s="22"/>
    </row>
    <row r="12" spans="1:13" ht="15.75" thickBot="1" x14ac:dyDescent="0.35">
      <c r="A12" s="22"/>
      <c r="B12" s="22"/>
      <c r="C12" s="96"/>
      <c r="D12" s="94"/>
      <c r="E12" s="94"/>
      <c r="F12" s="94"/>
      <c r="G12" s="94"/>
      <c r="H12" s="94"/>
      <c r="I12" s="22"/>
    </row>
    <row r="13" spans="1:13" ht="15.75" thickTop="1" x14ac:dyDescent="0.3">
      <c r="A13" s="22"/>
      <c r="B13" s="22"/>
      <c r="C13" s="90" t="s">
        <v>10</v>
      </c>
      <c r="D13" s="90">
        <v>2966586.3771400042</v>
      </c>
      <c r="E13" s="77">
        <v>3124464.8745300011</v>
      </c>
      <c r="F13" s="77">
        <v>3274910.6014399934</v>
      </c>
      <c r="G13" s="77">
        <v>3196915.1706299828</v>
      </c>
      <c r="H13" s="77">
        <v>3498376.7176000266</v>
      </c>
      <c r="I13" s="22"/>
    </row>
    <row r="14" spans="1:13" ht="15" x14ac:dyDescent="0.3">
      <c r="A14" s="22"/>
      <c r="B14" s="22"/>
      <c r="C14" s="90" t="s">
        <v>11</v>
      </c>
      <c r="D14" s="90">
        <v>701786.70687000011</v>
      </c>
      <c r="E14" s="77">
        <v>1130532.2881199999</v>
      </c>
      <c r="F14" s="77">
        <v>672395.80109000008</v>
      </c>
      <c r="G14" s="77">
        <v>663195.82317000034</v>
      </c>
      <c r="H14" s="77">
        <v>1640206.3868600002</v>
      </c>
      <c r="I14" s="22"/>
    </row>
    <row r="15" spans="1:13" ht="15" x14ac:dyDescent="0.3">
      <c r="A15" s="22"/>
      <c r="B15" s="22"/>
      <c r="C15" s="90" t="s">
        <v>12</v>
      </c>
      <c r="D15" s="90">
        <v>1089947.2817899997</v>
      </c>
      <c r="E15" s="77">
        <v>1575751.873999997</v>
      </c>
      <c r="F15" s="77">
        <v>1040754.9188899996</v>
      </c>
      <c r="G15" s="77">
        <v>1032243.037219997</v>
      </c>
      <c r="H15" s="77">
        <v>1024439.0460300015</v>
      </c>
      <c r="I15" s="22"/>
    </row>
    <row r="16" spans="1:13" ht="15" x14ac:dyDescent="0.3">
      <c r="A16" s="22"/>
      <c r="B16" s="22"/>
      <c r="C16" s="90" t="s">
        <v>26</v>
      </c>
      <c r="D16" s="90">
        <v>585784.48827999993</v>
      </c>
      <c r="E16" s="77">
        <v>609508.0487800003</v>
      </c>
      <c r="F16" s="77">
        <v>824802.03383000055</v>
      </c>
      <c r="G16" s="77">
        <v>1180226.2411900007</v>
      </c>
      <c r="H16" s="77">
        <v>820061.44804999966</v>
      </c>
      <c r="I16" s="22"/>
    </row>
    <row r="17" spans="1:14" ht="15" x14ac:dyDescent="0.3">
      <c r="A17" s="22"/>
      <c r="B17" s="22"/>
      <c r="C17" s="90" t="s">
        <v>27</v>
      </c>
      <c r="D17" s="90">
        <v>261165.24524999954</v>
      </c>
      <c r="E17" s="77">
        <v>318539.85029000061</v>
      </c>
      <c r="F17" s="77">
        <v>345682.60983000044</v>
      </c>
      <c r="G17" s="77">
        <v>352739.28975000052</v>
      </c>
      <c r="H17" s="77">
        <v>375950.50449999922</v>
      </c>
      <c r="I17" s="22"/>
    </row>
    <row r="18" spans="1:14" ht="15" x14ac:dyDescent="0.3">
      <c r="A18" s="22"/>
      <c r="B18" s="22"/>
      <c r="C18" s="90" t="s">
        <v>13</v>
      </c>
      <c r="D18" s="90">
        <v>226346.59119999994</v>
      </c>
      <c r="E18" s="77">
        <v>238800.88502999998</v>
      </c>
      <c r="F18" s="77">
        <v>198868.62939999989</v>
      </c>
      <c r="G18" s="77">
        <v>280230.52872999996</v>
      </c>
      <c r="H18" s="77">
        <v>456661.74492999993</v>
      </c>
      <c r="I18" s="22"/>
    </row>
    <row r="19" spans="1:14" ht="15" x14ac:dyDescent="0.3">
      <c r="A19" s="22"/>
      <c r="B19" s="22"/>
      <c r="C19" s="90" t="s">
        <v>25</v>
      </c>
      <c r="D19" s="90">
        <v>10959655.978829995</v>
      </c>
      <c r="E19" s="77">
        <v>14840229.377869986</v>
      </c>
      <c r="F19" s="77">
        <v>13286011.149410019</v>
      </c>
      <c r="G19" s="77">
        <v>14335029.894030016</v>
      </c>
      <c r="H19" s="77">
        <v>14868336.756100001</v>
      </c>
      <c r="I19" s="22"/>
    </row>
    <row r="20" spans="1:14" ht="15" x14ac:dyDescent="0.3">
      <c r="A20" s="22"/>
      <c r="B20" s="22"/>
      <c r="C20" s="90" t="s">
        <v>59</v>
      </c>
      <c r="D20" s="90">
        <v>319257.58876999986</v>
      </c>
      <c r="E20" s="77">
        <v>1075337.8052000001</v>
      </c>
      <c r="F20" s="77">
        <v>499205.36156000005</v>
      </c>
      <c r="G20" s="77">
        <v>272873.11218</v>
      </c>
      <c r="H20" s="77">
        <v>140612.06102000011</v>
      </c>
      <c r="I20" s="22"/>
    </row>
    <row r="21" spans="1:14" ht="15" x14ac:dyDescent="0.3">
      <c r="A21" s="22"/>
      <c r="B21" s="22"/>
      <c r="C21" s="90" t="s">
        <v>14</v>
      </c>
      <c r="D21" s="90">
        <v>2411757.3069999889</v>
      </c>
      <c r="E21" s="77">
        <v>2829929.6010000068</v>
      </c>
      <c r="F21" s="77">
        <v>2299041.787310001</v>
      </c>
      <c r="G21" s="77">
        <v>2304871.3270800062</v>
      </c>
      <c r="H21" s="77">
        <v>2332169.9317900073</v>
      </c>
      <c r="I21" s="22"/>
    </row>
    <row r="22" spans="1:14" ht="15" x14ac:dyDescent="0.3">
      <c r="A22" s="22"/>
      <c r="B22" s="22"/>
      <c r="C22" s="90" t="s">
        <v>15</v>
      </c>
      <c r="D22" s="90">
        <v>1202671.7448300016</v>
      </c>
      <c r="E22" s="77">
        <v>1752313.7103000067</v>
      </c>
      <c r="F22" s="77">
        <v>1878578.6013999935</v>
      </c>
      <c r="G22" s="77">
        <v>1956613.6135200085</v>
      </c>
      <c r="H22" s="77">
        <v>1592668.24768</v>
      </c>
      <c r="I22" s="22"/>
    </row>
    <row r="23" spans="1:14" ht="15" x14ac:dyDescent="0.3">
      <c r="A23" s="22"/>
      <c r="B23" s="22"/>
      <c r="C23" s="90" t="s">
        <v>35</v>
      </c>
      <c r="D23" s="90">
        <v>664550.01396999904</v>
      </c>
      <c r="E23" s="77">
        <v>544696.31622999953</v>
      </c>
      <c r="F23" s="77">
        <v>826756.93926999893</v>
      </c>
      <c r="G23" s="77">
        <v>647655.01264000044</v>
      </c>
      <c r="H23" s="77">
        <v>559416.31775999966</v>
      </c>
      <c r="I23" s="22"/>
    </row>
    <row r="24" spans="1:14" ht="15" x14ac:dyDescent="0.3">
      <c r="A24" s="22"/>
      <c r="B24" s="22"/>
      <c r="C24" s="90" t="s">
        <v>60</v>
      </c>
      <c r="D24" s="90">
        <v>451047.80452000006</v>
      </c>
      <c r="E24" s="77">
        <v>614135.99179999949</v>
      </c>
      <c r="F24" s="77">
        <v>453213.31597000035</v>
      </c>
      <c r="G24" s="77">
        <v>507343.89749999979</v>
      </c>
      <c r="H24" s="77">
        <v>613755.20571000047</v>
      </c>
      <c r="I24" s="22"/>
    </row>
    <row r="25" spans="1:14" ht="15" x14ac:dyDescent="0.3">
      <c r="A25" s="22"/>
      <c r="B25" s="22"/>
      <c r="C25" s="90" t="s">
        <v>16</v>
      </c>
      <c r="D25" s="90">
        <v>689090.9573399995</v>
      </c>
      <c r="E25" s="77">
        <v>745854.99666999932</v>
      </c>
      <c r="F25" s="77">
        <v>711744.37363000005</v>
      </c>
      <c r="G25" s="77">
        <v>837648.44222999597</v>
      </c>
      <c r="H25" s="77">
        <v>908803.32837999775</v>
      </c>
      <c r="I25" s="22"/>
    </row>
    <row r="26" spans="1:14" ht="15" x14ac:dyDescent="0.3">
      <c r="A26" s="22"/>
      <c r="B26" s="22"/>
      <c r="C26" s="90" t="s">
        <v>17</v>
      </c>
      <c r="D26" s="90">
        <v>4445662.5060399901</v>
      </c>
      <c r="E26" s="77">
        <v>8022096.4457999747</v>
      </c>
      <c r="F26" s="77">
        <v>6809345.3793800129</v>
      </c>
      <c r="G26" s="77">
        <v>5178293.5089299856</v>
      </c>
      <c r="H26" s="77">
        <v>6249093.0057999948</v>
      </c>
      <c r="I26" s="22"/>
    </row>
    <row r="27" spans="1:14" ht="15" x14ac:dyDescent="0.3">
      <c r="A27" s="22"/>
      <c r="B27" s="22"/>
      <c r="C27" s="90" t="s">
        <v>18</v>
      </c>
      <c r="D27" s="90">
        <v>331171.68608000129</v>
      </c>
      <c r="E27" s="77">
        <v>632333.01834000007</v>
      </c>
      <c r="F27" s="77">
        <v>673408.35589999589</v>
      </c>
      <c r="G27" s="77">
        <v>1003583.5836100002</v>
      </c>
      <c r="H27" s="77">
        <v>1071725.3671599994</v>
      </c>
      <c r="I27" s="72"/>
    </row>
    <row r="28" spans="1:14" ht="15" x14ac:dyDescent="0.3">
      <c r="A28" s="22"/>
      <c r="B28" s="22"/>
      <c r="C28" s="82" t="s">
        <v>23</v>
      </c>
      <c r="D28" s="83">
        <f t="shared" ref="D28:G28" si="0">+SUM(D13:D27)</f>
        <v>27306482.277909972</v>
      </c>
      <c r="E28" s="83">
        <f t="shared" si="0"/>
        <v>38054525.083959967</v>
      </c>
      <c r="F28" s="83">
        <f t="shared" si="0"/>
        <v>33794719.858310007</v>
      </c>
      <c r="G28" s="83">
        <f t="shared" si="0"/>
        <v>33749462.482409999</v>
      </c>
      <c r="H28" s="83">
        <f>+SUM(H13:H27)</f>
        <v>36152276.069370031</v>
      </c>
      <c r="I28" s="22"/>
    </row>
    <row r="29" spans="1:14" ht="15" x14ac:dyDescent="0.3">
      <c r="A29" s="22"/>
      <c r="B29" s="22"/>
      <c r="C29" s="78" t="s">
        <v>24</v>
      </c>
      <c r="D29" s="79">
        <f>+D28/D30</f>
        <v>0.65973639739874257</v>
      </c>
      <c r="E29" s="79">
        <f>+E28/E30</f>
        <v>0.66867745054854355</v>
      </c>
      <c r="F29" s="79">
        <f t="shared" ref="F29:H29" si="1">+F28/F30</f>
        <v>0.67902979936813634</v>
      </c>
      <c r="G29" s="79">
        <f t="shared" si="1"/>
        <v>0.68102969449507966</v>
      </c>
      <c r="H29" s="79">
        <f t="shared" si="1"/>
        <v>0.72016564938655181</v>
      </c>
      <c r="I29" s="72"/>
    </row>
    <row r="30" spans="1:14" ht="15.75" thickBot="1" x14ac:dyDescent="0.35">
      <c r="A30" s="22"/>
      <c r="B30" s="22"/>
      <c r="C30" s="80" t="s">
        <v>19</v>
      </c>
      <c r="D30" s="100">
        <v>41389989.070750058</v>
      </c>
      <c r="E30" s="81">
        <v>56910136.64771001</v>
      </c>
      <c r="F30" s="81">
        <v>49769126.317810073</v>
      </c>
      <c r="G30" s="81">
        <v>49556521.184339978</v>
      </c>
      <c r="H30" s="81">
        <v>50199945.110080019</v>
      </c>
      <c r="I30" s="22"/>
    </row>
    <row r="31" spans="1:14" ht="15.75" thickTop="1" x14ac:dyDescent="0.3">
      <c r="A31" s="22"/>
      <c r="B31" s="22"/>
      <c r="C31" s="78"/>
      <c r="D31" s="78"/>
      <c r="E31" s="89"/>
      <c r="F31" s="89"/>
      <c r="G31" s="89"/>
      <c r="H31" s="89"/>
      <c r="I31" s="22"/>
    </row>
    <row r="32" spans="1:14" s="10" customFormat="1" ht="18.75" x14ac:dyDescent="0.4">
      <c r="A32" s="51"/>
      <c r="B32" s="51"/>
      <c r="C32" s="51"/>
      <c r="D32" s="51"/>
      <c r="E32" s="51" t="s">
        <v>57</v>
      </c>
      <c r="G32" s="51"/>
      <c r="H32" s="9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56</v>
      </c>
      <c r="G33" s="73"/>
      <c r="H33" s="73"/>
      <c r="I33" s="73"/>
    </row>
    <row r="34" spans="1:9" ht="15" x14ac:dyDescent="0.3">
      <c r="A34" s="73"/>
      <c r="B34" s="73"/>
      <c r="C34" s="71" t="s">
        <v>28</v>
      </c>
      <c r="D34" s="71"/>
      <c r="E34" s="73"/>
      <c r="F34" s="73"/>
      <c r="G34" s="73"/>
      <c r="H34" s="73"/>
      <c r="I34" s="73"/>
    </row>
    <row r="35" spans="1:9" ht="15" x14ac:dyDescent="0.3">
      <c r="A35" s="22"/>
      <c r="B35" s="22"/>
      <c r="C35" s="95" t="s">
        <v>30</v>
      </c>
      <c r="D35" s="93" t="s">
        <v>40</v>
      </c>
      <c r="E35" s="93" t="s">
        <v>41</v>
      </c>
      <c r="F35" s="93" t="s">
        <v>43</v>
      </c>
      <c r="G35" s="93" t="s">
        <v>44</v>
      </c>
      <c r="H35" s="93" t="s">
        <v>47</v>
      </c>
      <c r="I35" s="22"/>
    </row>
    <row r="36" spans="1:9" ht="15.75" thickBot="1" x14ac:dyDescent="0.35">
      <c r="A36" s="22"/>
      <c r="B36" s="22"/>
      <c r="C36" s="96"/>
      <c r="D36" s="94"/>
      <c r="E36" s="94"/>
      <c r="F36" s="94"/>
      <c r="G36" s="94"/>
      <c r="H36" s="94"/>
      <c r="I36" s="22"/>
    </row>
    <row r="37" spans="1:9" ht="15.75" thickTop="1" x14ac:dyDescent="0.3">
      <c r="A37" s="22"/>
      <c r="B37" s="22"/>
      <c r="C37" s="76" t="s">
        <v>10</v>
      </c>
      <c r="D37" s="76">
        <v>2707123.7088200054</v>
      </c>
      <c r="E37" s="77">
        <v>2955908.5281399968</v>
      </c>
      <c r="F37" s="77">
        <v>2734895.2591499938</v>
      </c>
      <c r="G37" s="77">
        <v>2598401.5072299982</v>
      </c>
      <c r="H37" s="77">
        <v>2746379.0153500172</v>
      </c>
      <c r="I37" s="22"/>
    </row>
    <row r="38" spans="1:9" ht="15" x14ac:dyDescent="0.3">
      <c r="A38" s="22"/>
      <c r="B38" s="22"/>
      <c r="C38" s="76" t="s">
        <v>11</v>
      </c>
      <c r="D38" s="76">
        <v>422174.33083999925</v>
      </c>
      <c r="E38" s="77">
        <v>505117.52741999942</v>
      </c>
      <c r="F38" s="77">
        <v>388599.19555000024</v>
      </c>
      <c r="G38" s="77">
        <v>469232.85135999974</v>
      </c>
      <c r="H38" s="77">
        <v>687797.86193000071</v>
      </c>
      <c r="I38" s="22"/>
    </row>
    <row r="39" spans="1:9" ht="15" x14ac:dyDescent="0.3">
      <c r="A39" s="22"/>
      <c r="B39" s="22"/>
      <c r="C39" s="76" t="s">
        <v>12</v>
      </c>
      <c r="D39" s="76">
        <v>623498.94703000179</v>
      </c>
      <c r="E39" s="77">
        <v>574994.3240300006</v>
      </c>
      <c r="F39" s="77">
        <v>539279.17359999917</v>
      </c>
      <c r="G39" s="77">
        <v>546781.88290999935</v>
      </c>
      <c r="H39" s="77">
        <v>565660.25126999989</v>
      </c>
      <c r="I39" s="22"/>
    </row>
    <row r="40" spans="1:9" ht="15" x14ac:dyDescent="0.3">
      <c r="A40" s="22"/>
      <c r="B40" s="22"/>
      <c r="C40" s="76" t="s">
        <v>26</v>
      </c>
      <c r="D40" s="76">
        <v>275264.45066000021</v>
      </c>
      <c r="E40" s="77">
        <v>270112.19422999979</v>
      </c>
      <c r="F40" s="77">
        <v>223403.13014000017</v>
      </c>
      <c r="G40" s="77">
        <v>270524.37043000007</v>
      </c>
      <c r="H40" s="77">
        <v>310831.36333999987</v>
      </c>
      <c r="I40" s="22"/>
    </row>
    <row r="41" spans="1:9" ht="15" x14ac:dyDescent="0.3">
      <c r="A41" s="22"/>
      <c r="B41" s="22"/>
      <c r="C41" s="76" t="s">
        <v>27</v>
      </c>
      <c r="D41" s="76">
        <v>256837.05699999954</v>
      </c>
      <c r="E41" s="77">
        <v>305916.22152000014</v>
      </c>
      <c r="F41" s="77">
        <v>329791.89341000002</v>
      </c>
      <c r="G41" s="77">
        <v>336449.75137000054</v>
      </c>
      <c r="H41" s="77">
        <v>357705.16827999894</v>
      </c>
      <c r="I41" s="22"/>
    </row>
    <row r="42" spans="1:9" ht="15" x14ac:dyDescent="0.3">
      <c r="A42" s="22"/>
      <c r="B42" s="22"/>
      <c r="C42" s="76" t="s">
        <v>13</v>
      </c>
      <c r="D42" s="76">
        <v>64975.838860000003</v>
      </c>
      <c r="E42" s="77">
        <v>91197.745590000093</v>
      </c>
      <c r="F42" s="77">
        <v>54999.002649999995</v>
      </c>
      <c r="G42" s="77">
        <v>57952.863990000027</v>
      </c>
      <c r="H42" s="77">
        <v>96381.694469999973</v>
      </c>
      <c r="I42" s="22"/>
    </row>
    <row r="43" spans="1:9" ht="15" x14ac:dyDescent="0.3">
      <c r="A43" s="22"/>
      <c r="B43" s="22"/>
      <c r="C43" s="76" t="s">
        <v>25</v>
      </c>
      <c r="D43" s="76">
        <v>5239369.5240199855</v>
      </c>
      <c r="E43" s="77">
        <v>6662719.5648699701</v>
      </c>
      <c r="F43" s="77">
        <v>6267522.3830300272</v>
      </c>
      <c r="G43" s="77">
        <v>6949969.6624600189</v>
      </c>
      <c r="H43" s="77">
        <v>8359789.1496600136</v>
      </c>
      <c r="I43" s="22"/>
    </row>
    <row r="44" spans="1:9" ht="15" x14ac:dyDescent="0.3">
      <c r="A44" s="22"/>
      <c r="B44" s="22"/>
      <c r="C44" s="76" t="s">
        <v>59</v>
      </c>
      <c r="D44" s="76">
        <v>44547.086639999965</v>
      </c>
      <c r="E44" s="77">
        <v>41906.048070000026</v>
      </c>
      <c r="F44" s="77">
        <v>47434.73012999996</v>
      </c>
      <c r="G44" s="77">
        <v>44681.702369999999</v>
      </c>
      <c r="H44" s="77">
        <v>55721.483030000003</v>
      </c>
      <c r="I44" s="22"/>
    </row>
    <row r="45" spans="1:9" ht="15" x14ac:dyDescent="0.3">
      <c r="A45" s="22"/>
      <c r="B45" s="22"/>
      <c r="C45" s="76" t="s">
        <v>14</v>
      </c>
      <c r="D45" s="76">
        <v>1321231.0364800021</v>
      </c>
      <c r="E45" s="77">
        <v>1451893.2112600002</v>
      </c>
      <c r="F45" s="77">
        <v>1306936.840490005</v>
      </c>
      <c r="G45" s="77">
        <v>1235026.1169899988</v>
      </c>
      <c r="H45" s="77">
        <v>1497932.9506999976</v>
      </c>
      <c r="I45" s="22"/>
    </row>
    <row r="46" spans="1:9" ht="15" x14ac:dyDescent="0.3">
      <c r="A46" s="22"/>
      <c r="B46" s="22"/>
      <c r="C46" s="76" t="s">
        <v>15</v>
      </c>
      <c r="D46" s="76">
        <v>892990.81184000138</v>
      </c>
      <c r="E46" s="77">
        <v>1053139.4915899984</v>
      </c>
      <c r="F46" s="77">
        <v>1185152.7689300028</v>
      </c>
      <c r="G46" s="77">
        <v>1405159.6924799993</v>
      </c>
      <c r="H46" s="77">
        <v>1328820.6385599968</v>
      </c>
      <c r="I46" s="22"/>
    </row>
    <row r="47" spans="1:9" ht="15" x14ac:dyDescent="0.3">
      <c r="A47" s="22"/>
      <c r="B47" s="22"/>
      <c r="C47" s="76" t="s">
        <v>35</v>
      </c>
      <c r="D47" s="76">
        <v>115907.19548000011</v>
      </c>
      <c r="E47" s="77">
        <v>140968.69762999992</v>
      </c>
      <c r="F47" s="77">
        <v>149906.27124999987</v>
      </c>
      <c r="G47" s="77">
        <v>153036.65870999999</v>
      </c>
      <c r="H47" s="77">
        <v>160425.79286999974</v>
      </c>
      <c r="I47" s="22"/>
    </row>
    <row r="48" spans="1:9" ht="15" x14ac:dyDescent="0.3">
      <c r="A48" s="22"/>
      <c r="B48" s="22"/>
      <c r="C48" s="76" t="s">
        <v>60</v>
      </c>
      <c r="D48" s="76">
        <v>352216.43916999997</v>
      </c>
      <c r="E48" s="77">
        <v>390776.51907000021</v>
      </c>
      <c r="F48" s="77">
        <v>331713.18957000034</v>
      </c>
      <c r="G48" s="77">
        <v>394038.46173999971</v>
      </c>
      <c r="H48" s="77">
        <v>483826.11226000049</v>
      </c>
      <c r="I48" s="22"/>
    </row>
    <row r="49" spans="1:9" ht="15" x14ac:dyDescent="0.3">
      <c r="A49" s="22"/>
      <c r="B49" s="22"/>
      <c r="C49" s="76" t="s">
        <v>16</v>
      </c>
      <c r="D49" s="76">
        <v>496687.04051999818</v>
      </c>
      <c r="E49" s="77">
        <v>564391.69398999785</v>
      </c>
      <c r="F49" s="77">
        <v>578654.22832999926</v>
      </c>
      <c r="G49" s="77">
        <v>660119.18485999829</v>
      </c>
      <c r="H49" s="77">
        <v>735368.21872000128</v>
      </c>
      <c r="I49" s="22"/>
    </row>
    <row r="50" spans="1:9" ht="15" x14ac:dyDescent="0.3">
      <c r="A50" s="22"/>
      <c r="B50" s="22"/>
      <c r="C50" s="76" t="s">
        <v>17</v>
      </c>
      <c r="D50" s="76">
        <v>2503244.21288</v>
      </c>
      <c r="E50" s="77">
        <v>2843919.7444299944</v>
      </c>
      <c r="F50" s="77">
        <v>2267347.8814699962</v>
      </c>
      <c r="G50" s="77">
        <v>2747441.9397999779</v>
      </c>
      <c r="H50" s="77">
        <v>3893662.4033799954</v>
      </c>
      <c r="I50" s="72"/>
    </row>
    <row r="51" spans="1:9" ht="15" x14ac:dyDescent="0.3">
      <c r="A51" s="22"/>
      <c r="B51" s="22"/>
      <c r="C51" s="76" t="s">
        <v>18</v>
      </c>
      <c r="D51" s="76">
        <v>314194.15930000052</v>
      </c>
      <c r="E51" s="77">
        <v>602035.85087000043</v>
      </c>
      <c r="F51" s="77">
        <v>640192.46742999763</v>
      </c>
      <c r="G51" s="77">
        <v>957354.1850600004</v>
      </c>
      <c r="H51" s="77">
        <v>1017084.6161399998</v>
      </c>
      <c r="I51" s="22"/>
    </row>
    <row r="52" spans="1:9" ht="15" x14ac:dyDescent="0.3">
      <c r="A52" s="22"/>
      <c r="B52" s="22"/>
      <c r="C52" s="82" t="s">
        <v>23</v>
      </c>
      <c r="D52" s="83">
        <v>18454996.362709999</v>
      </c>
      <c r="E52" s="83">
        <v>18454997.362709962</v>
      </c>
      <c r="F52" s="83">
        <v>17045828.415130023</v>
      </c>
      <c r="G52" s="83">
        <v>18826170.831759993</v>
      </c>
      <c r="H52" s="83">
        <f>+SUM(H35:H51)</f>
        <v>22297386.719960023</v>
      </c>
      <c r="I52" s="72"/>
    </row>
    <row r="53" spans="1:9" ht="15" x14ac:dyDescent="0.3">
      <c r="A53" s="22"/>
      <c r="B53" s="22"/>
      <c r="C53" s="78" t="s">
        <v>24</v>
      </c>
      <c r="D53" s="79">
        <f>+D52/D54</f>
        <v>1.014784674991331</v>
      </c>
      <c r="E53" s="79">
        <f>+E52/E54</f>
        <v>0.85379530421874372</v>
      </c>
      <c r="F53" s="79">
        <f>+F52/F54</f>
        <v>0.85685611267659034</v>
      </c>
      <c r="G53" s="79">
        <f>+G52/G54</f>
        <v>0.8559390305217448</v>
      </c>
      <c r="H53" s="79">
        <f>+H52/H54</f>
        <v>0.84495162387948852</v>
      </c>
      <c r="I53" s="22"/>
    </row>
    <row r="54" spans="1:9" ht="15.75" thickBot="1" x14ac:dyDescent="0.35">
      <c r="A54" s="22"/>
      <c r="B54" s="22"/>
      <c r="C54" s="80" t="s">
        <v>19</v>
      </c>
      <c r="D54" s="81">
        <v>18186120.482029997</v>
      </c>
      <c r="E54" s="81">
        <v>21615248.141469941</v>
      </c>
      <c r="F54" s="81">
        <v>19893454.878770012</v>
      </c>
      <c r="G54" s="81">
        <v>21994756.82314001</v>
      </c>
      <c r="H54" s="81">
        <v>26388950.668660048</v>
      </c>
      <c r="I54" s="22"/>
    </row>
    <row r="55" spans="1:9" ht="15.75" thickTop="1" x14ac:dyDescent="0.3">
      <c r="A55" s="22"/>
      <c r="B55" s="22"/>
      <c r="C55" s="26" t="s">
        <v>21</v>
      </c>
      <c r="D55" s="26"/>
      <c r="E55" s="32"/>
      <c r="F55" s="32"/>
      <c r="G55" s="32"/>
      <c r="H55" s="92"/>
      <c r="I55" s="22"/>
    </row>
    <row r="56" spans="1:9" ht="17.25" customHeight="1" x14ac:dyDescent="0.3">
      <c r="A56" s="22"/>
      <c r="B56" s="22"/>
      <c r="C56" s="26" t="s">
        <v>31</v>
      </c>
      <c r="D56" s="26"/>
      <c r="E56" s="32"/>
      <c r="F56" s="32"/>
      <c r="G56" s="32"/>
      <c r="H56" s="75"/>
      <c r="I56" s="22"/>
    </row>
    <row r="57" spans="1:9" ht="15" x14ac:dyDescent="0.3">
      <c r="A57" s="22"/>
      <c r="B57" s="22"/>
      <c r="C57" s="26" t="s">
        <v>34</v>
      </c>
      <c r="D57" s="26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36</v>
      </c>
      <c r="D58" s="26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42</v>
      </c>
      <c r="D59" s="26"/>
      <c r="E59" s="32"/>
      <c r="F59" s="32"/>
      <c r="G59" s="32"/>
      <c r="H59" s="32"/>
      <c r="I59" s="22"/>
    </row>
    <row r="60" spans="1:9" x14ac:dyDescent="0.2">
      <c r="C60" s="8"/>
      <c r="D60" s="8"/>
    </row>
  </sheetData>
  <sortState xmlns:xlrd2="http://schemas.microsoft.com/office/spreadsheetml/2017/richdata2" ref="C37:H51">
    <sortCondition descending="1" ref="H37:H51"/>
  </sortState>
  <mergeCells count="12">
    <mergeCell ref="H35:H36"/>
    <mergeCell ref="H11:H12"/>
    <mergeCell ref="C11:C12"/>
    <mergeCell ref="C35:C36"/>
    <mergeCell ref="E35:E36"/>
    <mergeCell ref="F35:F36"/>
    <mergeCell ref="G35:G36"/>
    <mergeCell ref="G11:G12"/>
    <mergeCell ref="F11:F12"/>
    <mergeCell ref="E11:E12"/>
    <mergeCell ref="D11:D12"/>
    <mergeCell ref="D35:D36"/>
  </mergeCells>
  <phoneticPr fontId="30" type="noConversion"/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ignoredErrors>
    <ignoredError sqref="E35:H36 E11:H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E3" sqref="E3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8.7109375" style="7" customWidth="1"/>
    <col min="4" max="8" width="13.42578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52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65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46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4" t="s">
        <v>50</v>
      </c>
      <c r="F5" s="22"/>
      <c r="G5" s="22"/>
      <c r="H5" s="22"/>
      <c r="I5" s="22"/>
    </row>
    <row r="6" spans="1:13" s="87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6"/>
      <c r="K6" s="86"/>
      <c r="L6" s="86"/>
    </row>
    <row r="7" spans="1:13" ht="19.5" x14ac:dyDescent="0.4">
      <c r="A7" s="73"/>
      <c r="B7" s="73"/>
      <c r="C7" s="73"/>
      <c r="D7" s="73"/>
      <c r="E7" s="42" t="s">
        <v>62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63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29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5" t="s">
        <v>30</v>
      </c>
      <c r="D10" s="93" t="s">
        <v>40</v>
      </c>
      <c r="E10" s="93" t="s">
        <v>41</v>
      </c>
      <c r="F10" s="93" t="s">
        <v>43</v>
      </c>
      <c r="G10" s="93" t="s">
        <v>44</v>
      </c>
      <c r="H10" s="93" t="s">
        <v>47</v>
      </c>
      <c r="I10" s="22"/>
    </row>
    <row r="11" spans="1:13" ht="15.75" thickBot="1" x14ac:dyDescent="0.35">
      <c r="A11" s="22"/>
      <c r="B11" s="22"/>
      <c r="C11" s="96"/>
      <c r="D11" s="94"/>
      <c r="E11" s="94"/>
      <c r="F11" s="94"/>
      <c r="G11" s="94"/>
      <c r="H11" s="94"/>
      <c r="I11" s="22"/>
    </row>
    <row r="12" spans="1:13" ht="15.75" thickTop="1" x14ac:dyDescent="0.3">
      <c r="A12" s="22"/>
      <c r="B12" s="22"/>
      <c r="C12" s="90" t="s">
        <v>10</v>
      </c>
      <c r="D12" s="77">
        <v>2210393.3526000036</v>
      </c>
      <c r="E12" s="77">
        <v>2519440.9992599953</v>
      </c>
      <c r="F12" s="77">
        <v>2012562.0530700018</v>
      </c>
      <c r="G12" s="77">
        <v>2120775.0448599993</v>
      </c>
      <c r="H12" s="77">
        <v>2373757.8959499975</v>
      </c>
      <c r="I12" s="22"/>
    </row>
    <row r="13" spans="1:13" ht="15" x14ac:dyDescent="0.3">
      <c r="A13" s="22"/>
      <c r="B13" s="22"/>
      <c r="C13" s="90" t="s">
        <v>11</v>
      </c>
      <c r="D13" s="77">
        <v>976723.7385199999</v>
      </c>
      <c r="E13" s="77">
        <v>1176404.6705500023</v>
      </c>
      <c r="F13" s="77">
        <v>1049621.188030004</v>
      </c>
      <c r="G13" s="77">
        <v>1040118.5029299996</v>
      </c>
      <c r="H13" s="77">
        <v>999693.10846000316</v>
      </c>
      <c r="I13" s="22"/>
    </row>
    <row r="14" spans="1:13" ht="15" x14ac:dyDescent="0.3">
      <c r="A14" s="22"/>
      <c r="B14" s="22"/>
      <c r="C14" s="90" t="s">
        <v>12</v>
      </c>
      <c r="D14" s="77">
        <v>751674.54376000119</v>
      </c>
      <c r="E14" s="77">
        <v>977190.13837999885</v>
      </c>
      <c r="F14" s="77">
        <v>739127.16446</v>
      </c>
      <c r="G14" s="77">
        <v>840750.97059999907</v>
      </c>
      <c r="H14" s="77">
        <v>877935.81252000027</v>
      </c>
      <c r="I14" s="22"/>
    </row>
    <row r="15" spans="1:13" ht="15" x14ac:dyDescent="0.3">
      <c r="A15" s="22"/>
      <c r="B15" s="22"/>
      <c r="C15" s="90" t="s">
        <v>26</v>
      </c>
      <c r="D15" s="77">
        <v>968890.37809999764</v>
      </c>
      <c r="E15" s="77">
        <v>1050974.0547500027</v>
      </c>
      <c r="F15" s="77">
        <v>856919.43288999877</v>
      </c>
      <c r="G15" s="77">
        <v>989041.30831999984</v>
      </c>
      <c r="H15" s="77">
        <v>1393201.4200299988</v>
      </c>
      <c r="I15" s="22"/>
    </row>
    <row r="16" spans="1:13" ht="15" x14ac:dyDescent="0.3">
      <c r="A16" s="22"/>
      <c r="B16" s="22"/>
      <c r="C16" s="90" t="s">
        <v>27</v>
      </c>
      <c r="D16" s="77">
        <v>101803.00864000006</v>
      </c>
      <c r="E16" s="77">
        <v>98543.254889999967</v>
      </c>
      <c r="F16" s="77">
        <v>84538.819820000048</v>
      </c>
      <c r="G16" s="77">
        <v>111569.26066999996</v>
      </c>
      <c r="H16" s="77">
        <v>93747.686639999927</v>
      </c>
      <c r="I16" s="22"/>
    </row>
    <row r="17" spans="1:9" ht="15" x14ac:dyDescent="0.3">
      <c r="A17" s="22"/>
      <c r="B17" s="22"/>
      <c r="C17" s="90" t="s">
        <v>13</v>
      </c>
      <c r="D17" s="77">
        <v>460359.76263999991</v>
      </c>
      <c r="E17" s="77">
        <v>459572.6142999992</v>
      </c>
      <c r="F17" s="77">
        <v>498648.90262000018</v>
      </c>
      <c r="G17" s="77">
        <v>514197.97433999809</v>
      </c>
      <c r="H17" s="77">
        <v>619338.78790000197</v>
      </c>
      <c r="I17" s="22"/>
    </row>
    <row r="18" spans="1:9" ht="15" x14ac:dyDescent="0.3">
      <c r="A18" s="22"/>
      <c r="B18" s="22"/>
      <c r="C18" s="90" t="s">
        <v>25</v>
      </c>
      <c r="D18" s="77">
        <v>14071256.264799956</v>
      </c>
      <c r="E18" s="77">
        <v>18839066.789319936</v>
      </c>
      <c r="F18" s="77">
        <v>15997650.081280047</v>
      </c>
      <c r="G18" s="77">
        <v>16464569.227830082</v>
      </c>
      <c r="H18" s="77">
        <v>16175503.668699944</v>
      </c>
      <c r="I18" s="22"/>
    </row>
    <row r="19" spans="1:9" ht="15" x14ac:dyDescent="0.3">
      <c r="A19" s="22"/>
      <c r="B19" s="22"/>
      <c r="C19" s="90" t="s">
        <v>59</v>
      </c>
      <c r="D19" s="77">
        <v>111010.86842</v>
      </c>
      <c r="E19" s="77">
        <v>175524.15028000029</v>
      </c>
      <c r="F19" s="77">
        <v>95327.082509999964</v>
      </c>
      <c r="G19" s="77">
        <v>101957.6641299999</v>
      </c>
      <c r="H19" s="77">
        <v>179772.34561999995</v>
      </c>
      <c r="I19" s="22"/>
    </row>
    <row r="20" spans="1:9" ht="15" x14ac:dyDescent="0.3">
      <c r="A20" s="22"/>
      <c r="B20" s="22"/>
      <c r="C20" s="90" t="s">
        <v>14</v>
      </c>
      <c r="D20" s="77">
        <v>4906783.6391900014</v>
      </c>
      <c r="E20" s="77">
        <v>7275937.633809993</v>
      </c>
      <c r="F20" s="77">
        <v>5613964.0057400195</v>
      </c>
      <c r="G20" s="77">
        <v>4445958.4187400108</v>
      </c>
      <c r="H20" s="77">
        <v>4617178.5041100048</v>
      </c>
      <c r="I20" s="22"/>
    </row>
    <row r="21" spans="1:9" ht="15" x14ac:dyDescent="0.3">
      <c r="A21" s="22"/>
      <c r="B21" s="22"/>
      <c r="C21" s="90" t="s">
        <v>15</v>
      </c>
      <c r="D21" s="77">
        <v>3800480.4219000055</v>
      </c>
      <c r="E21" s="77">
        <v>4174746.0708600059</v>
      </c>
      <c r="F21" s="77">
        <v>3090354.9651200022</v>
      </c>
      <c r="G21" s="77">
        <v>3245098.9870999972</v>
      </c>
      <c r="H21" s="77">
        <v>3535326.6881300095</v>
      </c>
      <c r="I21" s="22"/>
    </row>
    <row r="22" spans="1:9" ht="15" x14ac:dyDescent="0.3">
      <c r="A22" s="22"/>
      <c r="B22" s="22"/>
      <c r="C22" s="90" t="s">
        <v>35</v>
      </c>
      <c r="D22" s="77">
        <v>120382.10707000007</v>
      </c>
      <c r="E22" s="77">
        <v>151625.78666999988</v>
      </c>
      <c r="F22" s="77">
        <v>184018.07537000006</v>
      </c>
      <c r="G22" s="77">
        <v>213247.9749399999</v>
      </c>
      <c r="H22" s="77">
        <v>182394.10936999996</v>
      </c>
      <c r="I22" s="22"/>
    </row>
    <row r="23" spans="1:9" ht="15" x14ac:dyDescent="0.3">
      <c r="A23" s="22"/>
      <c r="B23" s="22"/>
      <c r="C23" s="90" t="s">
        <v>60</v>
      </c>
      <c r="D23" s="77">
        <v>511392.46628999815</v>
      </c>
      <c r="E23" s="77">
        <v>888501.54293000069</v>
      </c>
      <c r="F23" s="77">
        <v>704647.58929999731</v>
      </c>
      <c r="G23" s="77">
        <v>553057.77562999935</v>
      </c>
      <c r="H23" s="77">
        <v>555367.41049999872</v>
      </c>
      <c r="I23" s="22"/>
    </row>
    <row r="24" spans="1:9" ht="15" x14ac:dyDescent="0.3">
      <c r="A24" s="22"/>
      <c r="B24" s="22"/>
      <c r="C24" s="90" t="s">
        <v>16</v>
      </c>
      <c r="D24" s="77">
        <v>110365.4869899999</v>
      </c>
      <c r="E24" s="77">
        <v>187362.91184000007</v>
      </c>
      <c r="F24" s="77">
        <v>120246.0883799999</v>
      </c>
      <c r="G24" s="77">
        <v>184244.13518999991</v>
      </c>
      <c r="H24" s="77">
        <v>136566.96625000011</v>
      </c>
      <c r="I24" s="22"/>
    </row>
    <row r="25" spans="1:9" ht="15" x14ac:dyDescent="0.3">
      <c r="A25" s="22"/>
      <c r="B25" s="22"/>
      <c r="C25" s="90" t="s">
        <v>17</v>
      </c>
      <c r="D25" s="77">
        <v>8235708.7960699573</v>
      </c>
      <c r="E25" s="77">
        <v>10588497.923259793</v>
      </c>
      <c r="F25" s="77">
        <v>9927236.9115899038</v>
      </c>
      <c r="G25" s="77">
        <v>8484063.5465499908</v>
      </c>
      <c r="H25" s="77">
        <v>9004724.5892099403</v>
      </c>
      <c r="I25" s="85"/>
    </row>
    <row r="26" spans="1:9" ht="15" x14ac:dyDescent="0.3">
      <c r="A26" s="22"/>
      <c r="B26" s="22"/>
      <c r="C26" s="90" t="s">
        <v>18</v>
      </c>
      <c r="D26" s="77">
        <v>69377.607980000001</v>
      </c>
      <c r="E26" s="77">
        <v>108273.78046000008</v>
      </c>
      <c r="F26" s="77">
        <v>130891.60438999998</v>
      </c>
      <c r="G26" s="77">
        <v>134099.91382000002</v>
      </c>
      <c r="H26" s="77">
        <v>103779.30248000004</v>
      </c>
      <c r="I26" s="85"/>
    </row>
    <row r="27" spans="1:9" ht="15" x14ac:dyDescent="0.3">
      <c r="A27" s="22"/>
      <c r="B27" s="22"/>
      <c r="C27" s="82" t="s">
        <v>23</v>
      </c>
      <c r="D27" s="83">
        <f>+SUM(D12:D26)</f>
        <v>37406602.442969918</v>
      </c>
      <c r="E27" s="83">
        <f t="shared" ref="E27:H27" si="0">+SUM(E12:E26)</f>
        <v>48671662.321559727</v>
      </c>
      <c r="F27" s="83">
        <f t="shared" si="0"/>
        <v>41105753.964569978</v>
      </c>
      <c r="G27" s="83">
        <f t="shared" si="0"/>
        <v>39442750.705650076</v>
      </c>
      <c r="H27" s="83">
        <f t="shared" si="0"/>
        <v>40848288.295869894</v>
      </c>
      <c r="I27" s="85"/>
    </row>
    <row r="28" spans="1:9" ht="15" x14ac:dyDescent="0.3">
      <c r="A28" s="22"/>
      <c r="B28" s="22"/>
      <c r="C28" s="78" t="s">
        <v>24</v>
      </c>
      <c r="D28" s="79">
        <f>+D27/D29</f>
        <v>0.61220570323814505</v>
      </c>
      <c r="E28" s="79">
        <f>+E27/E29</f>
        <v>0.62872439877944331</v>
      </c>
      <c r="F28" s="79">
        <f>+F27/F29</f>
        <v>0.65458528267532212</v>
      </c>
      <c r="G28" s="79">
        <f>+G27/G29</f>
        <v>0.61528655889615114</v>
      </c>
      <c r="H28" s="79">
        <f>+H27/H29</f>
        <v>0.57939134589318575</v>
      </c>
      <c r="I28" s="22"/>
    </row>
    <row r="29" spans="1:9" ht="15.75" thickBot="1" x14ac:dyDescent="0.35">
      <c r="A29" s="22"/>
      <c r="B29" s="22"/>
      <c r="C29" s="80" t="s">
        <v>19</v>
      </c>
      <c r="D29" s="81">
        <v>61101362.246569812</v>
      </c>
      <c r="E29" s="81">
        <v>77413350.612839445</v>
      </c>
      <c r="F29" s="81">
        <v>62796636.362749785</v>
      </c>
      <c r="G29" s="81">
        <v>64104684.452090032</v>
      </c>
      <c r="H29" s="81">
        <v>70502068.395409763</v>
      </c>
      <c r="I29" s="72"/>
    </row>
    <row r="30" spans="1:9" ht="15.75" thickTop="1" x14ac:dyDescent="0.3">
      <c r="A30" s="22"/>
      <c r="B30" s="22"/>
      <c r="C30" s="78"/>
      <c r="D30" s="89"/>
      <c r="E30" s="89"/>
      <c r="F30" s="89"/>
      <c r="G30" s="89"/>
      <c r="H30" s="89"/>
      <c r="I30" s="72"/>
    </row>
    <row r="31" spans="1:9" s="10" customFormat="1" ht="19.5" x14ac:dyDescent="0.4">
      <c r="A31" s="42"/>
      <c r="B31" s="42"/>
      <c r="C31" s="42"/>
      <c r="D31" s="42"/>
      <c r="E31" s="42" t="s">
        <v>64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63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29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5" t="s">
        <v>30</v>
      </c>
      <c r="D34" s="93" t="s">
        <v>40</v>
      </c>
      <c r="E34" s="93" t="s">
        <v>41</v>
      </c>
      <c r="F34" s="93" t="s">
        <v>43</v>
      </c>
      <c r="G34" s="93" t="s">
        <v>44</v>
      </c>
      <c r="H34" s="93" t="s">
        <v>47</v>
      </c>
      <c r="I34" s="22"/>
    </row>
    <row r="35" spans="1:9" ht="15.75" thickBot="1" x14ac:dyDescent="0.35">
      <c r="A35" s="22"/>
      <c r="B35" s="22"/>
      <c r="C35" s="96"/>
      <c r="D35" s="94"/>
      <c r="E35" s="94"/>
      <c r="F35" s="94"/>
      <c r="G35" s="94"/>
      <c r="H35" s="94"/>
      <c r="I35" s="22"/>
    </row>
    <row r="36" spans="1:9" ht="15.75" thickTop="1" x14ac:dyDescent="0.3">
      <c r="A36" s="22"/>
      <c r="B36" s="22"/>
      <c r="C36" s="90" t="s">
        <v>10</v>
      </c>
      <c r="D36" s="77">
        <v>2173005.750140002</v>
      </c>
      <c r="E36" s="77">
        <v>2475477.5565799968</v>
      </c>
      <c r="F36" s="77">
        <v>1954657.5132800015</v>
      </c>
      <c r="G36" s="77">
        <v>2090040.79767</v>
      </c>
      <c r="H36" s="77">
        <v>2313394.9670399972</v>
      </c>
      <c r="I36" s="22"/>
    </row>
    <row r="37" spans="1:9" ht="15" x14ac:dyDescent="0.3">
      <c r="A37" s="22"/>
      <c r="B37" s="22"/>
      <c r="C37" s="90" t="s">
        <v>11</v>
      </c>
      <c r="D37" s="77">
        <v>974112.57149999985</v>
      </c>
      <c r="E37" s="77">
        <v>1173183.1753000021</v>
      </c>
      <c r="F37" s="77">
        <v>1045914.9356600038</v>
      </c>
      <c r="G37" s="77">
        <v>1036354.4332299994</v>
      </c>
      <c r="H37" s="77">
        <v>994225.79013000289</v>
      </c>
      <c r="I37" s="22"/>
    </row>
    <row r="38" spans="1:9" ht="15" x14ac:dyDescent="0.3">
      <c r="A38" s="22"/>
      <c r="B38" s="22"/>
      <c r="C38" s="90" t="s">
        <v>12</v>
      </c>
      <c r="D38" s="77">
        <v>748787.52295000129</v>
      </c>
      <c r="E38" s="77">
        <v>972436.74669999897</v>
      </c>
      <c r="F38" s="77">
        <v>737483.24892999989</v>
      </c>
      <c r="G38" s="77">
        <v>837953.48462999915</v>
      </c>
      <c r="H38" s="77">
        <v>875885.49993000017</v>
      </c>
      <c r="I38" s="22"/>
    </row>
    <row r="39" spans="1:9" ht="15" x14ac:dyDescent="0.3">
      <c r="A39" s="22"/>
      <c r="B39" s="22"/>
      <c r="C39" s="90" t="s">
        <v>26</v>
      </c>
      <c r="D39" s="77">
        <v>964449.736619998</v>
      </c>
      <c r="E39" s="77">
        <v>1041075.4921900023</v>
      </c>
      <c r="F39" s="77">
        <v>840900.13072999869</v>
      </c>
      <c r="G39" s="77">
        <v>971259.53403000033</v>
      </c>
      <c r="H39" s="77">
        <v>1371357.8941600008</v>
      </c>
      <c r="I39" s="22"/>
    </row>
    <row r="40" spans="1:9" ht="15" x14ac:dyDescent="0.3">
      <c r="A40" s="22"/>
      <c r="B40" s="22"/>
      <c r="C40" s="90" t="s">
        <v>27</v>
      </c>
      <c r="D40" s="77">
        <v>101803.00864000001</v>
      </c>
      <c r="E40" s="77">
        <v>98543.254889999997</v>
      </c>
      <c r="F40" s="77">
        <v>84538.355330000049</v>
      </c>
      <c r="G40" s="77">
        <v>111399.93803999998</v>
      </c>
      <c r="H40" s="77">
        <v>93522.311359999934</v>
      </c>
      <c r="I40" s="22"/>
    </row>
    <row r="41" spans="1:9" ht="15" x14ac:dyDescent="0.3">
      <c r="A41" s="22"/>
      <c r="B41" s="22"/>
      <c r="C41" s="90" t="s">
        <v>13</v>
      </c>
      <c r="D41" s="77">
        <v>458962.86724999984</v>
      </c>
      <c r="E41" s="77">
        <v>457645.21881999925</v>
      </c>
      <c r="F41" s="77">
        <v>497549.9703899998</v>
      </c>
      <c r="G41" s="77">
        <v>512817.77655999811</v>
      </c>
      <c r="H41" s="77">
        <v>617780.52547000186</v>
      </c>
      <c r="I41" s="22"/>
    </row>
    <row r="42" spans="1:9" ht="15" x14ac:dyDescent="0.3">
      <c r="A42" s="22"/>
      <c r="B42" s="22"/>
      <c r="C42" s="90" t="s">
        <v>25</v>
      </c>
      <c r="D42" s="77">
        <v>11147002.388000026</v>
      </c>
      <c r="E42" s="77">
        <v>12952585.385640016</v>
      </c>
      <c r="F42" s="77">
        <v>11532796.465830028</v>
      </c>
      <c r="G42" s="77">
        <v>11534880.174139982</v>
      </c>
      <c r="H42" s="77">
        <v>12059458.287639901</v>
      </c>
      <c r="I42" s="22"/>
    </row>
    <row r="43" spans="1:9" ht="15" x14ac:dyDescent="0.3">
      <c r="A43" s="22"/>
      <c r="B43" s="22"/>
      <c r="C43" s="90" t="s">
        <v>59</v>
      </c>
      <c r="D43" s="77">
        <v>109361.68437000002</v>
      </c>
      <c r="E43" s="77">
        <v>173745.19905000034</v>
      </c>
      <c r="F43" s="77">
        <v>93802.089939999918</v>
      </c>
      <c r="G43" s="77">
        <v>99848.251349999933</v>
      </c>
      <c r="H43" s="77">
        <v>178035.21865999993</v>
      </c>
      <c r="I43" s="22"/>
    </row>
    <row r="44" spans="1:9" ht="15" x14ac:dyDescent="0.3">
      <c r="A44" s="22"/>
      <c r="B44" s="22"/>
      <c r="C44" s="90" t="s">
        <v>14</v>
      </c>
      <c r="D44" s="77">
        <v>4877185.5018399991</v>
      </c>
      <c r="E44" s="77">
        <v>7247398.0104299895</v>
      </c>
      <c r="F44" s="77">
        <v>5441527.7891000174</v>
      </c>
      <c r="G44" s="77">
        <v>4426788.3002000172</v>
      </c>
      <c r="H44" s="77">
        <v>4598961.1219900027</v>
      </c>
      <c r="I44" s="22"/>
    </row>
    <row r="45" spans="1:9" ht="15" x14ac:dyDescent="0.3">
      <c r="A45" s="22"/>
      <c r="B45" s="22"/>
      <c r="C45" s="90" t="s">
        <v>15</v>
      </c>
      <c r="D45" s="77">
        <v>3775560.6586200064</v>
      </c>
      <c r="E45" s="77">
        <v>4139142.5779500082</v>
      </c>
      <c r="F45" s="77">
        <v>3060987.3101300038</v>
      </c>
      <c r="G45" s="77">
        <v>3217630.7926999973</v>
      </c>
      <c r="H45" s="77">
        <v>3506038.6269700089</v>
      </c>
      <c r="I45" s="22"/>
    </row>
    <row r="46" spans="1:9" ht="15" x14ac:dyDescent="0.3">
      <c r="A46" s="22"/>
      <c r="B46" s="22"/>
      <c r="C46" s="90" t="s">
        <v>35</v>
      </c>
      <c r="D46" s="77">
        <v>120329.56138000006</v>
      </c>
      <c r="E46" s="77">
        <v>151621.16616999989</v>
      </c>
      <c r="F46" s="77">
        <v>184014.65348000007</v>
      </c>
      <c r="G46" s="77">
        <v>213247.9749399999</v>
      </c>
      <c r="H46" s="77">
        <v>182394.10936999996</v>
      </c>
      <c r="I46" s="22"/>
    </row>
    <row r="47" spans="1:9" ht="15" x14ac:dyDescent="0.3">
      <c r="A47" s="22"/>
      <c r="B47" s="22"/>
      <c r="C47" s="90" t="s">
        <v>60</v>
      </c>
      <c r="D47" s="77">
        <v>477682.17130999803</v>
      </c>
      <c r="E47" s="77">
        <v>515018.38542999956</v>
      </c>
      <c r="F47" s="77">
        <v>477654.50559999893</v>
      </c>
      <c r="G47" s="77">
        <v>476512.75870999991</v>
      </c>
      <c r="H47" s="77">
        <v>550867.3609599988</v>
      </c>
      <c r="I47" s="22"/>
    </row>
    <row r="48" spans="1:9" ht="15" x14ac:dyDescent="0.3">
      <c r="A48" s="22"/>
      <c r="B48" s="22"/>
      <c r="C48" s="90" t="s">
        <v>16</v>
      </c>
      <c r="D48" s="77">
        <v>107972.0453199999</v>
      </c>
      <c r="E48" s="77">
        <v>181827.48274000001</v>
      </c>
      <c r="F48" s="77">
        <v>119884.63850999992</v>
      </c>
      <c r="G48" s="77">
        <v>179890.38786999989</v>
      </c>
      <c r="H48" s="77">
        <v>136265.07997000017</v>
      </c>
      <c r="I48" s="85"/>
    </row>
    <row r="49" spans="1:9" ht="15" x14ac:dyDescent="0.3">
      <c r="A49" s="22"/>
      <c r="B49" s="22"/>
      <c r="C49" s="90" t="s">
        <v>17</v>
      </c>
      <c r="D49" s="77">
        <v>7769135.3913199613</v>
      </c>
      <c r="E49" s="77">
        <v>10139096.882399784</v>
      </c>
      <c r="F49" s="77">
        <v>9222350.9739399012</v>
      </c>
      <c r="G49" s="77">
        <v>8122484.2218700005</v>
      </c>
      <c r="H49" s="77">
        <v>8519515.6605399754</v>
      </c>
      <c r="I49" s="85"/>
    </row>
    <row r="50" spans="1:9" ht="15" x14ac:dyDescent="0.3">
      <c r="A50" s="22"/>
      <c r="B50" s="22"/>
      <c r="C50" s="90" t="s">
        <v>18</v>
      </c>
      <c r="D50" s="77">
        <v>62508.909060000005</v>
      </c>
      <c r="E50" s="77">
        <v>93920.187010000067</v>
      </c>
      <c r="F50" s="77">
        <v>118411.63344999998</v>
      </c>
      <c r="G50" s="77">
        <v>121680.03043</v>
      </c>
      <c r="H50" s="77">
        <v>100781.40339000005</v>
      </c>
      <c r="I50" s="85"/>
    </row>
    <row r="51" spans="1:9" ht="15" x14ac:dyDescent="0.3">
      <c r="A51" s="22"/>
      <c r="B51" s="22"/>
      <c r="C51" s="82" t="s">
        <v>23</v>
      </c>
      <c r="D51" s="83">
        <f>+SUM(D36:D50)</f>
        <v>33867859.768319994</v>
      </c>
      <c r="E51" s="83">
        <f t="shared" ref="E51" si="1">+SUM(E36:E50)</f>
        <v>41812716.721299797</v>
      </c>
      <c r="F51" s="83">
        <f t="shared" ref="F51:H51" si="2">+SUM(F36:F50)</f>
        <v>35412474.214299954</v>
      </c>
      <c r="G51" s="83">
        <f t="shared" si="2"/>
        <v>33952788.856369987</v>
      </c>
      <c r="H51" s="83">
        <f t="shared" si="2"/>
        <v>36098483.857579887</v>
      </c>
      <c r="I51" s="22"/>
    </row>
    <row r="52" spans="1:9" ht="15" x14ac:dyDescent="0.3">
      <c r="A52" s="22"/>
      <c r="B52" s="22"/>
      <c r="C52" s="78" t="s">
        <v>24</v>
      </c>
      <c r="D52" s="79">
        <f>+D51/D53</f>
        <v>0.59298690797452724</v>
      </c>
      <c r="E52" s="79">
        <f>+E51/E53</f>
        <v>0.5994623619700189</v>
      </c>
      <c r="F52" s="79">
        <f>+F51/F53</f>
        <v>0.63130808761418289</v>
      </c>
      <c r="G52" s="79">
        <f>+G51/G53</f>
        <v>0.58848218549061515</v>
      </c>
      <c r="H52" s="79">
        <f>+H51/H53</f>
        <v>0.5601516875159519</v>
      </c>
      <c r="I52" s="72"/>
    </row>
    <row r="53" spans="1:9" ht="15.75" thickBot="1" x14ac:dyDescent="0.35">
      <c r="A53" s="22"/>
      <c r="B53" s="22"/>
      <c r="C53" s="80" t="s">
        <v>19</v>
      </c>
      <c r="D53" s="81">
        <v>57114009.285639822</v>
      </c>
      <c r="E53" s="81">
        <v>69750361.947479516</v>
      </c>
      <c r="F53" s="81">
        <v>56093807.301169738</v>
      </c>
      <c r="G53" s="81">
        <v>57695525.359129928</v>
      </c>
      <c r="H53" s="81">
        <v>64444122.301339813</v>
      </c>
      <c r="I53" s="22"/>
    </row>
    <row r="54" spans="1:9" ht="15.75" thickTop="1" x14ac:dyDescent="0.3">
      <c r="A54" s="22"/>
      <c r="B54" s="22"/>
      <c r="C54" s="26" t="s">
        <v>38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31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34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39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42</v>
      </c>
      <c r="D58" s="22"/>
      <c r="E58" s="22"/>
      <c r="F58" s="22"/>
      <c r="G58" s="85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ref="C36:C50"/>
  </sortState>
  <mergeCells count="12">
    <mergeCell ref="F10:F11"/>
    <mergeCell ref="C34:C35"/>
    <mergeCell ref="D34:D35"/>
    <mergeCell ref="E34:E35"/>
    <mergeCell ref="F34:F35"/>
    <mergeCell ref="C10:C11"/>
    <mergeCell ref="D10:D11"/>
    <mergeCell ref="E10:E11"/>
    <mergeCell ref="G10:G11"/>
    <mergeCell ref="H10:H11"/>
    <mergeCell ref="G34:G35"/>
    <mergeCell ref="H34:H35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10:F10 G10:H10 D34:H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Mario Valencia
Fecha:                     18 de febrero del 2026</dc:description>
  <cp:lastModifiedBy>Martha Cecilia Alvarez Rubiano</cp:lastModifiedBy>
  <cp:lastPrinted>2024-10-10T16:21:16Z</cp:lastPrinted>
  <dcterms:created xsi:type="dcterms:W3CDTF">2007-05-30T23:21:29Z</dcterms:created>
  <dcterms:modified xsi:type="dcterms:W3CDTF">2026-02-18T22:35:31Z</dcterms:modified>
</cp:coreProperties>
</file>