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1 Enero\"/>
    </mc:Choice>
  </mc:AlternateContent>
  <xr:revisionPtr revIDLastSave="0" documentId="8_{FC52A110-E637-4C34-968A-08352625C7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_FilterDatabase" localSheetId="2" hidden="1">pg.3!$C$12:$H$26</definedName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" l="1"/>
  <c r="B44" i="1"/>
  <c r="B43" i="1"/>
  <c r="D28" i="2" l="1"/>
  <c r="E28" i="2"/>
  <c r="F28" i="2"/>
  <c r="G27" i="6"/>
  <c r="H27" i="6"/>
  <c r="G51" i="6"/>
  <c r="H51" i="6"/>
  <c r="H28" i="2" l="1"/>
  <c r="G28" i="2"/>
  <c r="G29" i="2" l="1"/>
  <c r="H29" i="2"/>
  <c r="H52" i="2"/>
  <c r="G52" i="2"/>
  <c r="F11" i="1"/>
  <c r="F12" i="1"/>
  <c r="F13" i="1"/>
  <c r="D11" i="1"/>
  <c r="D12" i="1"/>
  <c r="D13" i="1"/>
  <c r="H52" i="6" l="1"/>
  <c r="D51" i="6"/>
  <c r="D52" i="6" s="1"/>
  <c r="F27" i="6"/>
  <c r="E27" i="6"/>
  <c r="D27" i="6"/>
  <c r="E51" i="6" l="1"/>
  <c r="E52" i="6" s="1"/>
  <c r="F51" i="6"/>
  <c r="F52" i="6" s="1"/>
  <c r="G52" i="6"/>
  <c r="H53" i="2" l="1"/>
  <c r="G53" i="2"/>
  <c r="F53" i="2"/>
  <c r="E53" i="2"/>
  <c r="D53" i="2"/>
  <c r="E29" i="2"/>
  <c r="F29" i="2"/>
  <c r="D29" i="2"/>
  <c r="D15" i="1" l="1"/>
  <c r="F15" i="1" l="1"/>
  <c r="F28" i="6" l="1"/>
  <c r="D28" i="6" l="1"/>
  <c r="E28" i="6" l="1"/>
  <c r="G28" i="6"/>
  <c r="H28" i="6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<sst xmlns="http://schemas.openxmlformats.org/spreadsheetml/2006/main" count="171" uniqueCount="77">
  <si>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</si>
  <si>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</si>
  <si>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</si>
  <si>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</si>
  <si>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</si>
  <si>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</si>
  <si>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</si>
  <si>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</si>
  <si>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</si>
  <si>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</si>
  <si>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Por países con acuerdo comercial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</si>
  <si>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</si>
  <si>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</si>
  <si>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</si>
  <si>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</si>
  <si>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</si>
  <si>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</si>
  <si>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</si>
  <si>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</si>
  <si>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</si>
  <si>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</si>
  <si>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</si>
  <si>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</si>
  <si>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</si>
  <si>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</si>
  <si>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</si>
  <si>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</si>
  <si>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</si>
  <si>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</si>
  <si>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</si>
  <si>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</si>
  <si>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</si>
  <si>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</si>
  <si>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</si>
  <si>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</si>
  <si>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</si>
  <si>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</si>
  <si>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</si>
  <si>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</si>
  <si>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</si>
  <si>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</si>
  <si>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2021</t>
  </si>
  <si>
    <t>2022</t>
  </si>
  <si>
    <t>***** El TLC con Reino Unido entró en vigencia el 28 de junio del 2022</t>
  </si>
  <si>
    <t>2023</t>
  </si>
  <si>
    <t>2024</t>
  </si>
  <si>
    <t>Millones US$</t>
  </si>
  <si>
    <t xml:space="preserve">                  Fuente: DANE - DIAN. Cálculos OEE-MinCIT</t>
  </si>
  <si>
    <t>2025</t>
  </si>
  <si>
    <t>2024*</t>
  </si>
  <si>
    <t>2025*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</si>
  <si>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</si>
  <si>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</si>
  <si>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</si>
  <si>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</si>
  <si>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</si>
  <si>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</si>
  <si>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       Año completo 2020 - 2024 y acumulado 2024 - 2025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</si>
  <si>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</si>
  <si>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</si>
  <si>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</si>
  <si>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</si>
  <si>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6. Importaciones totales de Colombia</t>
  </si>
  <si>
    <t>7. Importaciones no minero-energéticos de Colombia</t>
  </si>
  <si>
    <t>Millones US$ CIF</t>
  </si>
  <si>
    <t xml:space="preserve">                   Año completo 2022 - 2024 y acumulado 2024 - 2025</t>
  </si>
  <si>
    <t>Israel****</t>
  </si>
  <si>
    <t>Reino Unido*****</t>
  </si>
  <si>
    <t>2024-ene-oct</t>
  </si>
  <si>
    <t>2025-ene-oct</t>
  </si>
  <si>
    <t>Enero - octubre</t>
  </si>
  <si>
    <t>Israel</t>
  </si>
  <si>
    <t>Reino Unido</t>
  </si>
  <si>
    <t xml:space="preserve">                   Año completo 2022 - 2024 y acumulado enero-octubre 2024 - 2025*</t>
  </si>
  <si>
    <t>Enero - noviembre</t>
  </si>
  <si>
    <t>2024-ene-nov</t>
  </si>
  <si>
    <t>2025-ene-nov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</si>
</sst>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  <numFmt numFmtId="171" formatCode="_-* #,##0.00\ _€_-;\-* #,##0.00\ _€_-;_-* &quot;-&quot;??\ _€_-;_-@_-"/>
  </numFmts>
  <fonts count="3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100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49" fontId="27" fillId="0" borderId="4" xfId="2" applyNumberFormat="1" applyFont="1" applyBorder="1" applyAlignment="1">
      <alignment horizontal="center" vertical="center"/>
    </xf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171" fontId="15" fillId="0" borderId="0" xfId="2" applyNumberFormat="1" applyFont="1" applyBorder="1"/>
    <xf numFmtId="168" fontId="20" fillId="0" borderId="0" xfId="3" applyNumberFormat="1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2024-ene-nov</c:v>
                </c:pt>
                <c:pt idx="5">
                  <c:v>2025-ene-nov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27306.482277910436</c:v>
                </c:pt>
                <c:pt idx="1">
                  <c:v>38054.525083959976</c:v>
                </c:pt>
                <c:pt idx="2">
                  <c:v>33794.71985831004</c:v>
                </c:pt>
                <c:pt idx="3">
                  <c:v>33749.462482410265</c:v>
                </c:pt>
                <c:pt idx="4">
                  <c:v>30629.517334939927</c:v>
                </c:pt>
                <c:pt idx="5">
                  <c:v>32948.718614369936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2024-ene-nov</c:v>
                </c:pt>
                <c:pt idx="5">
                  <c:v>2025-ene-nov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15630.261839539986</c:v>
                </c:pt>
                <c:pt idx="1">
                  <c:v>18454.997362710015</c:v>
                </c:pt>
                <c:pt idx="2">
                  <c:v>17045.828415129916</c:v>
                </c:pt>
                <c:pt idx="3">
                  <c:v>18826.170831759984</c:v>
                </c:pt>
                <c:pt idx="4">
                  <c:v>17044.342020110045</c:v>
                </c:pt>
                <c:pt idx="5">
                  <c:v>20380.957504729984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2024-ene-oct</c:v>
                </c:pt>
                <c:pt idx="5">
                  <c:v>2025-ene-oct</c:v>
                </c:pt>
              </c:strCache>
            </c:str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-8040.8968187488608</c:v>
                </c:pt>
                <c:pt idx="1">
                  <c:v>-7749.0651127791643</c:v>
                </c:pt>
                <c:pt idx="2">
                  <c:v>-5172.8219996904227</c:v>
                </c:pt>
                <c:pt idx="3">
                  <c:v>-3676.9245087998861</c:v>
                </c:pt>
                <c:pt idx="4">
                  <c:v>52.295730810124951</c:v>
                </c:pt>
                <c:pt idx="5">
                  <c:v>1393.2913849504548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2024-ene-oct</c:v>
                </c:pt>
                <c:pt idx="5">
                  <c:v>2025-ene-oct</c:v>
                </c:pt>
              </c:strCache>
            </c:str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-16328.744616869442</c:v>
                </c:pt>
                <c:pt idx="1">
                  <c:v>-20788.225613729388</c:v>
                </c:pt>
                <c:pt idx="2">
                  <c:v>-16496.651463460235</c:v>
                </c:pt>
                <c:pt idx="3">
                  <c:v>-13410.18407911991</c:v>
                </c:pt>
                <c:pt idx="4">
                  <c:v>-11212.565462050108</c:v>
                </c:pt>
                <c:pt idx="5">
                  <c:v>-10084.891805949821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2024-ene-oct</c:v>
                </c:pt>
                <c:pt idx="5">
                  <c:v>2025-ene-oct</c:v>
                </c:pt>
              </c:strCache>
            </c:str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37406.602442969546</c:v>
                </c:pt>
                <c:pt idx="1">
                  <c:v>48671.662321561431</c:v>
                </c:pt>
                <c:pt idx="2">
                  <c:v>41105.753964571137</c:v>
                </c:pt>
                <c:pt idx="3">
                  <c:v>39442.750705649996</c:v>
                </c:pt>
                <c:pt idx="4">
                  <c:v>29117.848569130379</c:v>
                </c:pt>
                <c:pt idx="5">
                  <c:v>30355.413857940235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2024-ene-oct</c:v>
                </c:pt>
                <c:pt idx="5">
                  <c:v>2025-ene-oct</c:v>
                </c:pt>
              </c:strCache>
            </c:str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33867.859768319671</c:v>
                </c:pt>
                <c:pt idx="1">
                  <c:v>41812.716721301047</c:v>
                </c:pt>
                <c:pt idx="2">
                  <c:v>35412.474214299524</c:v>
                </c:pt>
                <c:pt idx="3">
                  <c:v>33952.788856370113</c:v>
                </c:pt>
                <c:pt idx="4">
                  <c:v>25276.612161810361</c:v>
                </c:pt>
                <c:pt idx="5">
                  <c:v>26811.209214200131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</xdr:colOff>
      <xdr:row>20</xdr:row>
      <xdr:rowOff>181841</xdr:rowOff>
    </xdr:from>
    <xdr:to>
      <xdr:col>10</xdr:col>
      <xdr:colOff>536862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325089" y="86589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089" y="86589"/>
          <a:ext cx="1279012" cy="796637"/>
        </a:xfrm>
        <a:prstGeom prst="rect">
          <a:avLst/>
        </a:prstGeom>
      </xdr:spPr>
    </xdr:pic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45745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62250" y="76200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76200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tabSelected="1" topLeftCell="A27" zoomScale="110" zoomScaleNormal="110" workbookViewId="0">
      <selection activeCell="D33" sqref="D33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56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57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47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51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93" t="s">
        <v>33</v>
      </c>
      <c r="D8" s="93"/>
      <c r="E8" s="93" t="s">
        <v>23</v>
      </c>
      <c r="F8" s="93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2021</v>
      </c>
      <c r="C10" s="53">
        <v>27306.482277910436</v>
      </c>
      <c r="D10" s="53"/>
      <c r="E10" s="54">
        <v>15630.261839539986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2022</v>
      </c>
      <c r="C11" s="53">
        <v>38054.525083959976</v>
      </c>
      <c r="D11" s="53">
        <f t="shared" ref="D11:D13" si="0">+((C11/C10)-1)*100</f>
        <v>39.36077410726817</v>
      </c>
      <c r="E11" s="54">
        <v>18454.997362710015</v>
      </c>
      <c r="F11" s="53">
        <f t="shared" ref="F11:F13" si="1">+((E11/E10)-1)*100</f>
        <v>18.072221388027398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2023</v>
      </c>
      <c r="C12" s="53">
        <v>33794.71985831004</v>
      </c>
      <c r="D12" s="66">
        <f t="shared" si="0"/>
        <v>-11.193951878919783</v>
      </c>
      <c r="E12" s="54">
        <v>17045.828415129916</v>
      </c>
      <c r="F12" s="66">
        <f t="shared" si="1"/>
        <v>-7.6357038686304719</v>
      </c>
      <c r="G12" s="13"/>
      <c r="H12" s="17"/>
      <c r="I12" s="18"/>
      <c r="J12" s="17"/>
      <c r="K12" s="19"/>
    </row>
    <row r="13" spans="1:15" ht="15" x14ac:dyDescent="0.3">
      <c r="A13" s="13"/>
      <c r="B13" s="52">
        <v>2024</v>
      </c>
      <c r="C13" s="53">
        <v>33749.462482410265</v>
      </c>
      <c r="D13" s="66">
        <f t="shared" si="0"/>
        <v>-0.13391848220527525</v>
      </c>
      <c r="E13" s="54">
        <v>18826.170831759984</v>
      </c>
      <c r="F13" s="53">
        <f t="shared" si="1"/>
        <v>10.444446425671128</v>
      </c>
      <c r="G13" s="13"/>
      <c r="H13" s="17"/>
      <c r="I13" s="18"/>
      <c r="J13" s="17"/>
      <c r="K13" s="19"/>
    </row>
    <row r="14" spans="1:15" ht="15" x14ac:dyDescent="0.3">
      <c r="A14" s="13"/>
      <c r="B14" s="55" t="s">
        <v>75</v>
      </c>
      <c r="C14" s="62">
        <v>30629.517334939927</v>
      </c>
      <c r="D14" s="53"/>
      <c r="E14" s="64">
        <v>17044.342020110045</v>
      </c>
      <c r="F14" s="53"/>
      <c r="G14" s="13"/>
      <c r="H14" s="17"/>
      <c r="I14" s="18"/>
      <c r="J14" s="17"/>
      <c r="K14" s="19"/>
    </row>
    <row r="15" spans="1:15" ht="15.75" thickBot="1" x14ac:dyDescent="0.35">
      <c r="A15" s="13"/>
      <c r="B15" s="61" t="s">
        <v>76</v>
      </c>
      <c r="C15" s="63">
        <v>32948.718614369936</v>
      </c>
      <c r="D15" s="63">
        <f>+((C15/C14)-1)*100</f>
        <v>7.5717852621348225</v>
      </c>
      <c r="E15" s="65">
        <v>20380.957504729984</v>
      </c>
      <c r="F15" s="63">
        <f>+((E15/E14)-1)*100</f>
        <v>19.576088538256144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34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38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43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64</v>
      </c>
      <c r="C21" s="34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93" t="s">
        <v>8</v>
      </c>
      <c r="D22" s="93"/>
      <c r="E22" s="93" t="s">
        <v>6</v>
      </c>
      <c r="F22" s="93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2021</v>
      </c>
      <c r="C24" s="53">
        <v>37406.602442969546</v>
      </c>
      <c r="D24" s="53"/>
      <c r="E24" s="54">
        <v>33867.859768319671</v>
      </c>
      <c r="F24" s="53"/>
      <c r="G24" s="22"/>
      <c r="H24" s="94"/>
      <c r="I24" s="94"/>
      <c r="J24" s="27"/>
      <c r="K24" s="27"/>
    </row>
    <row r="25" spans="1:11" ht="15" x14ac:dyDescent="0.3">
      <c r="A25" s="22"/>
      <c r="B25" s="52">
        <v>2022</v>
      </c>
      <c r="C25" s="53">
        <v>48671.662321561431</v>
      </c>
      <c r="D25" s="53">
        <f>+((C25/C24)-1)*100</f>
        <v>30.115164550874951</v>
      </c>
      <c r="E25" s="54">
        <v>41812.716721301047</v>
      </c>
      <c r="F25" s="53">
        <f>+((E25/E24)-1)*100</f>
        <v>23.458396861596409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2023</v>
      </c>
      <c r="C26" s="53">
        <v>41105.753964571137</v>
      </c>
      <c r="D26" s="66">
        <f>+((C26/C25)-1)*100</f>
        <v>-15.544791355191945</v>
      </c>
      <c r="E26" s="54">
        <v>35412.474214299524</v>
      </c>
      <c r="F26" s="66">
        <f>+((E26/E25)-1)*100</f>
        <v>-15.306928152173827</v>
      </c>
      <c r="G26" s="22"/>
      <c r="H26" s="28"/>
      <c r="I26" s="29"/>
      <c r="J26" s="28"/>
      <c r="K26" s="30"/>
    </row>
    <row r="27" spans="1:11" ht="15" x14ac:dyDescent="0.3">
      <c r="A27" s="22"/>
      <c r="B27" s="52">
        <v>2024</v>
      </c>
      <c r="C27" s="53">
        <v>39442.750705649996</v>
      </c>
      <c r="D27" s="66">
        <f>+((C27/C26)-1)*100</f>
        <v>-4.0456702493633312</v>
      </c>
      <c r="E27" s="54">
        <v>33952.788856370113</v>
      </c>
      <c r="F27" s="66">
        <f>+((E27/E26)-1)*100</f>
        <v>-4.1219524766783806</v>
      </c>
      <c r="G27" s="22"/>
      <c r="H27" s="28"/>
      <c r="I27" s="29"/>
      <c r="J27" s="28"/>
      <c r="K27" s="30"/>
    </row>
    <row r="28" spans="1:11" ht="15" x14ac:dyDescent="0.3">
      <c r="A28" s="22"/>
      <c r="B28" s="55" t="s">
        <v>68</v>
      </c>
      <c r="C28" s="62">
        <v>29117.848569130379</v>
      </c>
      <c r="D28" s="53"/>
      <c r="E28" s="64">
        <v>25276.612161810361</v>
      </c>
      <c r="F28" s="53"/>
      <c r="G28" s="22"/>
      <c r="H28" s="28"/>
      <c r="I28" s="29"/>
      <c r="J28" s="28"/>
      <c r="K28" s="30"/>
    </row>
    <row r="29" spans="1:11" ht="15.75" thickBot="1" x14ac:dyDescent="0.35">
      <c r="A29" s="22"/>
      <c r="B29" s="61" t="s">
        <v>69</v>
      </c>
      <c r="C29" s="63">
        <v>30355.413857940235</v>
      </c>
      <c r="D29" s="63">
        <f>+((C29/C28)-1)*100</f>
        <v>4.2501948104842979</v>
      </c>
      <c r="E29" s="65">
        <v>26811.209214200131</v>
      </c>
      <c r="F29" s="63">
        <f>+((E29/E28)-1)*100</f>
        <v>6.0712133515596012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34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38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43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21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46</v>
      </c>
      <c r="D37" s="59" t="s">
        <v>46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v>2021</v>
      </c>
      <c r="C39" s="66">
        <v>-8040.8968187488608</v>
      </c>
      <c r="D39" s="66">
        <v>-16328.744616869442</v>
      </c>
      <c r="E39" s="22"/>
      <c r="F39" s="22"/>
      <c r="G39" s="22"/>
      <c r="H39" s="94"/>
      <c r="I39" s="94"/>
      <c r="J39" s="27"/>
      <c r="K39" s="27"/>
    </row>
    <row r="40" spans="1:11" ht="15" x14ac:dyDescent="0.3">
      <c r="A40" s="22"/>
      <c r="B40" s="52">
        <v>2022</v>
      </c>
      <c r="C40" s="66">
        <v>-7749.0651127791643</v>
      </c>
      <c r="D40" s="66">
        <v>-20788.225613729388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v>2023</v>
      </c>
      <c r="C41" s="66">
        <v>-5172.8219996904227</v>
      </c>
      <c r="D41" s="66">
        <v>-16496.651463460235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v>2024</v>
      </c>
      <c r="C42" s="66">
        <v>-3676.9245087998861</v>
      </c>
      <c r="D42" s="66">
        <v>-13410.18407911991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55" t="str">
        <f>+B28</f>
        <v>2024-ene-oct</v>
      </c>
      <c r="C43" s="89">
        <v>52.295730810124951</v>
      </c>
      <c r="D43" s="89">
        <v>-11212.565462050108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 t="str">
        <f>+B29</f>
        <v>2025-ene-oct</v>
      </c>
      <c r="C44" s="67">
        <v>1393.2913849504548</v>
      </c>
      <c r="D44" s="67">
        <v>-10084.891805949821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34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38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43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C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zoomScaleNormal="100" workbookViewId="0">
      <selection activeCell="G12" sqref="G12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3" width="16.7109375" style="7" customWidth="1"/>
    <col min="4" max="4" width="12.42578125" style="7" bestFit="1" customWidth="1"/>
    <col min="5" max="5" width="13.140625" style="7" customWidth="1"/>
    <col min="6" max="6" width="12.42578125" style="7" bestFit="1" customWidth="1"/>
    <col min="7" max="8" width="14.85546875" style="7" bestFit="1" customWidth="1"/>
    <col min="9" max="9" width="6.710937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54</v>
      </c>
      <c r="F3" s="43"/>
      <c r="G3" s="69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65</v>
      </c>
      <c r="F4" s="70"/>
      <c r="G4" s="70"/>
      <c r="H4" s="70"/>
      <c r="I4" s="70"/>
    </row>
    <row r="5" spans="1:13" ht="13.5" customHeight="1" x14ac:dyDescent="0.2">
      <c r="E5" s="48" t="s">
        <v>47</v>
      </c>
    </row>
    <row r="6" spans="1:13" ht="15" x14ac:dyDescent="0.2">
      <c r="A6" s="49"/>
      <c r="B6" s="49"/>
      <c r="C6" s="49"/>
      <c r="D6" s="49"/>
      <c r="E6" s="85" t="s">
        <v>52</v>
      </c>
      <c r="F6" s="49"/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58</v>
      </c>
      <c r="F8" s="73"/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59</v>
      </c>
      <c r="F9" s="73"/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29</v>
      </c>
      <c r="D10" s="22"/>
      <c r="E10" s="22"/>
      <c r="F10" s="22"/>
      <c r="G10" s="22"/>
      <c r="H10" s="22"/>
      <c r="I10" s="22"/>
    </row>
    <row r="11" spans="1:13" ht="15" x14ac:dyDescent="0.3">
      <c r="A11" s="22"/>
      <c r="B11" s="22"/>
      <c r="C11" s="95" t="s">
        <v>31</v>
      </c>
      <c r="D11" s="98" t="s">
        <v>42</v>
      </c>
      <c r="E11" s="98" t="s">
        <v>44</v>
      </c>
      <c r="F11" s="98" t="s">
        <v>45</v>
      </c>
      <c r="G11" s="97" t="s">
        <v>74</v>
      </c>
      <c r="H11" s="97"/>
      <c r="I11" s="22"/>
    </row>
    <row r="12" spans="1:13" ht="15.75" thickBot="1" x14ac:dyDescent="0.35">
      <c r="A12" s="22"/>
      <c r="B12" s="22"/>
      <c r="C12" s="96"/>
      <c r="D12" s="99"/>
      <c r="E12" s="99"/>
      <c r="F12" s="99"/>
      <c r="G12" s="80" t="s">
        <v>45</v>
      </c>
      <c r="H12" s="80" t="s">
        <v>48</v>
      </c>
      <c r="I12" s="22"/>
    </row>
    <row r="13" spans="1:13" ht="15.75" thickTop="1" x14ac:dyDescent="0.3">
      <c r="A13" s="22"/>
      <c r="B13" s="22"/>
      <c r="C13" s="91" t="s">
        <v>11</v>
      </c>
      <c r="D13" s="77">
        <v>3124464.8745300011</v>
      </c>
      <c r="E13" s="77">
        <v>3274910.6014399934</v>
      </c>
      <c r="F13" s="77">
        <v>3196915.1706299828</v>
      </c>
      <c r="G13" s="77">
        <v>2855897.0542399948</v>
      </c>
      <c r="H13" s="77">
        <v>3190582.2848200207</v>
      </c>
      <c r="I13" s="22"/>
    </row>
    <row r="14" spans="1:13" ht="15" x14ac:dyDescent="0.3">
      <c r="A14" s="22"/>
      <c r="B14" s="22"/>
      <c r="C14" s="91" t="s">
        <v>12</v>
      </c>
      <c r="D14" s="77">
        <v>1130532.2881199999</v>
      </c>
      <c r="E14" s="77">
        <v>672395.80109000008</v>
      </c>
      <c r="F14" s="77">
        <v>663195.82317000034</v>
      </c>
      <c r="G14" s="77">
        <v>602167.46950000012</v>
      </c>
      <c r="H14" s="77">
        <v>1482601.5186000003</v>
      </c>
      <c r="I14" s="22"/>
    </row>
    <row r="15" spans="1:13" ht="15" x14ac:dyDescent="0.3">
      <c r="A15" s="22"/>
      <c r="B15" s="22"/>
      <c r="C15" s="91" t="s">
        <v>13</v>
      </c>
      <c r="D15" s="77">
        <v>1575751.8739999973</v>
      </c>
      <c r="E15" s="77">
        <v>1040754.9188899996</v>
      </c>
      <c r="F15" s="77">
        <v>1032243.0372199969</v>
      </c>
      <c r="G15" s="77">
        <v>921170.87608999782</v>
      </c>
      <c r="H15" s="77">
        <v>916975.41124999907</v>
      </c>
      <c r="I15" s="22"/>
    </row>
    <row r="16" spans="1:13" ht="15" x14ac:dyDescent="0.3">
      <c r="A16" s="22"/>
      <c r="B16" s="22"/>
      <c r="C16" s="91" t="s">
        <v>27</v>
      </c>
      <c r="D16" s="77">
        <v>609508.0487800003</v>
      </c>
      <c r="E16" s="77">
        <v>824802.03383000044</v>
      </c>
      <c r="F16" s="77">
        <v>1180226.2411900007</v>
      </c>
      <c r="G16" s="77">
        <v>1104769.3713100001</v>
      </c>
      <c r="H16" s="77">
        <v>711414.97066999972</v>
      </c>
      <c r="I16" s="22"/>
    </row>
    <row r="17" spans="1:14" ht="15" x14ac:dyDescent="0.3">
      <c r="A17" s="22"/>
      <c r="B17" s="22"/>
      <c r="C17" s="91" t="s">
        <v>28</v>
      </c>
      <c r="D17" s="77">
        <v>318539.85029000061</v>
      </c>
      <c r="E17" s="77">
        <v>345682.60983000044</v>
      </c>
      <c r="F17" s="77">
        <v>352739.28975000058</v>
      </c>
      <c r="G17" s="77">
        <v>323620.58557000099</v>
      </c>
      <c r="H17" s="77">
        <v>343357.89042999945</v>
      </c>
      <c r="I17" s="22"/>
    </row>
    <row r="18" spans="1:14" ht="15" x14ac:dyDescent="0.3">
      <c r="A18" s="22"/>
      <c r="B18" s="22"/>
      <c r="C18" s="91" t="s">
        <v>14</v>
      </c>
      <c r="D18" s="77">
        <v>238800.88502999998</v>
      </c>
      <c r="E18" s="77">
        <v>198868.62939999989</v>
      </c>
      <c r="F18" s="77">
        <v>280230.52872999996</v>
      </c>
      <c r="G18" s="77">
        <v>228033.46347999992</v>
      </c>
      <c r="H18" s="77">
        <v>413965.27964999992</v>
      </c>
      <c r="I18" s="22"/>
    </row>
    <row r="19" spans="1:14" ht="15" x14ac:dyDescent="0.3">
      <c r="A19" s="22"/>
      <c r="B19" s="22"/>
      <c r="C19" s="91" t="s">
        <v>26</v>
      </c>
      <c r="D19" s="77">
        <v>14840229.377869986</v>
      </c>
      <c r="E19" s="77">
        <v>13286011.149410019</v>
      </c>
      <c r="F19" s="77">
        <v>14335029.894030016</v>
      </c>
      <c r="G19" s="77">
        <v>13103719.290879948</v>
      </c>
      <c r="H19" s="77">
        <v>13498846.526590003</v>
      </c>
      <c r="I19" s="22"/>
    </row>
    <row r="20" spans="1:14" ht="15" x14ac:dyDescent="0.3">
      <c r="A20" s="22"/>
      <c r="B20" s="22"/>
      <c r="C20" s="91" t="s">
        <v>66</v>
      </c>
      <c r="D20" s="77">
        <v>1075337.8052000003</v>
      </c>
      <c r="E20" s="77">
        <v>499205.36156000005</v>
      </c>
      <c r="F20" s="77">
        <v>272873.11218</v>
      </c>
      <c r="G20" s="77">
        <v>231029.05193000005</v>
      </c>
      <c r="H20" s="77">
        <v>137110.40848000004</v>
      </c>
      <c r="I20" s="22"/>
    </row>
    <row r="21" spans="1:14" ht="15" x14ac:dyDescent="0.3">
      <c r="A21" s="22"/>
      <c r="B21" s="22"/>
      <c r="C21" s="91" t="s">
        <v>15</v>
      </c>
      <c r="D21" s="77">
        <v>2829929.6010000068</v>
      </c>
      <c r="E21" s="77">
        <v>2299041.787310001</v>
      </c>
      <c r="F21" s="77">
        <v>2304871.3270800062</v>
      </c>
      <c r="G21" s="77">
        <v>2105570.3131400025</v>
      </c>
      <c r="H21" s="77">
        <v>2105381.9632699993</v>
      </c>
      <c r="I21" s="22"/>
    </row>
    <row r="22" spans="1:14" ht="15" x14ac:dyDescent="0.3">
      <c r="A22" s="22"/>
      <c r="B22" s="22"/>
      <c r="C22" s="91" t="s">
        <v>16</v>
      </c>
      <c r="D22" s="77">
        <v>1752313.7103000067</v>
      </c>
      <c r="E22" s="77">
        <v>1878578.6013999935</v>
      </c>
      <c r="F22" s="77">
        <v>1956613.6135200085</v>
      </c>
      <c r="G22" s="77">
        <v>1856586.2501700064</v>
      </c>
      <c r="H22" s="77">
        <v>1479697.2220899982</v>
      </c>
      <c r="I22" s="22"/>
    </row>
    <row r="23" spans="1:14" ht="15" x14ac:dyDescent="0.3">
      <c r="A23" s="22"/>
      <c r="B23" s="22"/>
      <c r="C23" s="91" t="s">
        <v>36</v>
      </c>
      <c r="D23" s="77">
        <v>544696.31622999941</v>
      </c>
      <c r="E23" s="77">
        <v>826756.93926999893</v>
      </c>
      <c r="F23" s="77">
        <v>647655.01264000044</v>
      </c>
      <c r="G23" s="77">
        <v>560536.20820999995</v>
      </c>
      <c r="H23" s="77">
        <v>533234.28796000057</v>
      </c>
      <c r="I23" s="22"/>
    </row>
    <row r="24" spans="1:14" ht="15" x14ac:dyDescent="0.3">
      <c r="A24" s="22"/>
      <c r="B24" s="22"/>
      <c r="C24" s="91" t="s">
        <v>67</v>
      </c>
      <c r="D24" s="77">
        <v>614135.99179999949</v>
      </c>
      <c r="E24" s="77">
        <v>453213.31597000035</v>
      </c>
      <c r="F24" s="77">
        <v>507343.89749999973</v>
      </c>
      <c r="G24" s="77">
        <v>468392.24145000003</v>
      </c>
      <c r="H24" s="77">
        <v>569189.30228000088</v>
      </c>
      <c r="I24" s="22"/>
    </row>
    <row r="25" spans="1:14" ht="15" x14ac:dyDescent="0.3">
      <c r="A25" s="22"/>
      <c r="B25" s="22"/>
      <c r="C25" s="91" t="s">
        <v>17</v>
      </c>
      <c r="D25" s="77">
        <v>745854.99666999932</v>
      </c>
      <c r="E25" s="77">
        <v>711744.37363000016</v>
      </c>
      <c r="F25" s="77">
        <v>837648.44222999597</v>
      </c>
      <c r="G25" s="77">
        <v>754053.79629000055</v>
      </c>
      <c r="H25" s="77">
        <v>842054.50937999855</v>
      </c>
      <c r="I25" s="22"/>
    </row>
    <row r="26" spans="1:14" ht="15" x14ac:dyDescent="0.3">
      <c r="A26" s="22"/>
      <c r="B26" s="22"/>
      <c r="C26" s="91" t="s">
        <v>18</v>
      </c>
      <c r="D26" s="77">
        <v>8022096.4457999757</v>
      </c>
      <c r="E26" s="77">
        <v>6809345.3793800129</v>
      </c>
      <c r="F26" s="77">
        <v>5178293.5089299856</v>
      </c>
      <c r="G26" s="77">
        <v>4628457.184209981</v>
      </c>
      <c r="H26" s="77">
        <v>5764373.4910800066</v>
      </c>
      <c r="I26" s="22"/>
    </row>
    <row r="27" spans="1:14" ht="15" x14ac:dyDescent="0.3">
      <c r="A27" s="22"/>
      <c r="B27" s="22"/>
      <c r="C27" s="91" t="s">
        <v>19</v>
      </c>
      <c r="D27" s="77">
        <v>632333.01834000007</v>
      </c>
      <c r="E27" s="77">
        <v>673408.35589999601</v>
      </c>
      <c r="F27" s="77">
        <v>1003583.5836100002</v>
      </c>
      <c r="G27" s="77">
        <v>885514.17847000028</v>
      </c>
      <c r="H27" s="77">
        <v>959933.54781999835</v>
      </c>
      <c r="I27" s="72"/>
    </row>
    <row r="28" spans="1:14" ht="15" x14ac:dyDescent="0.3">
      <c r="A28" s="22"/>
      <c r="B28" s="22"/>
      <c r="C28" s="83" t="s">
        <v>24</v>
      </c>
      <c r="D28" s="84">
        <f t="shared" ref="D28:F28" si="0">+SUM(D13:D27)</f>
        <v>38054525.083959967</v>
      </c>
      <c r="E28" s="84">
        <f t="shared" si="0"/>
        <v>33794719.858310007</v>
      </c>
      <c r="F28" s="84">
        <f t="shared" si="0"/>
        <v>33749462.482409999</v>
      </c>
      <c r="G28" s="84">
        <f>+SUM(G13:G27)</f>
        <v>30629517.334939927</v>
      </c>
      <c r="H28" s="84">
        <f>+SUM(H13:H27)</f>
        <v>32948718.614370022</v>
      </c>
      <c r="I28" s="22"/>
    </row>
    <row r="29" spans="1:14" ht="15" x14ac:dyDescent="0.3">
      <c r="A29" s="22"/>
      <c r="B29" s="22"/>
      <c r="C29" s="78" t="s">
        <v>25</v>
      </c>
      <c r="D29" s="79">
        <f>+D28/D30</f>
        <v>0.66867745054854355</v>
      </c>
      <c r="E29" s="79">
        <f t="shared" ref="E29:H29" si="1">+E28/E30</f>
        <v>0.67902979936813634</v>
      </c>
      <c r="F29" s="79">
        <f t="shared" si="1"/>
        <v>0.68102969449507966</v>
      </c>
      <c r="G29" s="79">
        <f t="shared" si="1"/>
        <v>0.6795081332112628</v>
      </c>
      <c r="H29" s="79">
        <f t="shared" si="1"/>
        <v>0.72168649718593803</v>
      </c>
      <c r="I29" s="72"/>
    </row>
    <row r="30" spans="1:14" ht="15.75" thickBot="1" x14ac:dyDescent="0.35">
      <c r="A30" s="22"/>
      <c r="B30" s="22"/>
      <c r="C30" s="81" t="s">
        <v>20</v>
      </c>
      <c r="D30" s="82">
        <v>56910136.64771001</v>
      </c>
      <c r="E30" s="82">
        <v>49769126.317810073</v>
      </c>
      <c r="F30" s="82">
        <v>49556521.184339978</v>
      </c>
      <c r="G30" s="82">
        <v>45076012.83620993</v>
      </c>
      <c r="H30" s="82">
        <v>45655168.473910064</v>
      </c>
      <c r="I30" s="22"/>
    </row>
    <row r="31" spans="1:14" ht="15.75" thickTop="1" x14ac:dyDescent="0.3">
      <c r="A31" s="22"/>
      <c r="B31" s="22"/>
      <c r="C31" s="78"/>
      <c r="D31" s="90"/>
      <c r="E31" s="90"/>
      <c r="F31" s="90"/>
      <c r="G31" s="90"/>
      <c r="H31" s="90"/>
      <c r="I31" s="22"/>
    </row>
    <row r="32" spans="1:14" s="10" customFormat="1" ht="18.75" x14ac:dyDescent="0.4">
      <c r="A32" s="51"/>
      <c r="B32" s="51"/>
      <c r="C32" s="51"/>
      <c r="D32" s="51"/>
      <c r="E32" s="51" t="s">
        <v>61</v>
      </c>
      <c r="F32" s="51"/>
      <c r="G32" s="51"/>
      <c r="H32" s="92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60</v>
      </c>
      <c r="F33" s="73"/>
      <c r="G33" s="73"/>
      <c r="H33" s="73"/>
      <c r="I33" s="73"/>
    </row>
    <row r="34" spans="1:9" ht="15" x14ac:dyDescent="0.3">
      <c r="A34" s="73"/>
      <c r="B34" s="73"/>
      <c r="C34" s="71" t="s">
        <v>29</v>
      </c>
      <c r="D34" s="73"/>
      <c r="E34" s="73"/>
      <c r="F34" s="73"/>
      <c r="G34" s="73"/>
      <c r="H34" s="73"/>
      <c r="I34" s="73"/>
    </row>
    <row r="35" spans="1:9" ht="15" x14ac:dyDescent="0.3">
      <c r="A35" s="22"/>
      <c r="B35" s="22"/>
      <c r="C35" s="95" t="s">
        <v>31</v>
      </c>
      <c r="D35" s="98" t="s">
        <v>42</v>
      </c>
      <c r="E35" s="98" t="s">
        <v>44</v>
      </c>
      <c r="F35" s="98" t="s">
        <v>45</v>
      </c>
      <c r="G35" s="97" t="str">
        <f>+G11</f>
        <v>Enero - noviembre</v>
      </c>
      <c r="H35" s="97"/>
      <c r="I35" s="22"/>
    </row>
    <row r="36" spans="1:9" ht="15.75" thickBot="1" x14ac:dyDescent="0.35">
      <c r="A36" s="22"/>
      <c r="B36" s="22"/>
      <c r="C36" s="96"/>
      <c r="D36" s="99"/>
      <c r="E36" s="99"/>
      <c r="F36" s="99"/>
      <c r="G36" s="80" t="s">
        <v>45</v>
      </c>
      <c r="H36" s="80" t="s">
        <v>48</v>
      </c>
      <c r="I36" s="22"/>
    </row>
    <row r="37" spans="1:9" ht="15.75" thickTop="1" x14ac:dyDescent="0.3">
      <c r="A37" s="22"/>
      <c r="B37" s="22"/>
      <c r="C37" s="76" t="s">
        <v>11</v>
      </c>
      <c r="D37" s="77">
        <v>2955908.5281399963</v>
      </c>
      <c r="E37" s="77">
        <v>2734895.2591499938</v>
      </c>
      <c r="F37" s="77">
        <v>2598401.5072299982</v>
      </c>
      <c r="G37" s="77">
        <v>2348568.61566999</v>
      </c>
      <c r="H37" s="77">
        <v>2473227.581150014</v>
      </c>
      <c r="I37" s="22"/>
    </row>
    <row r="38" spans="1:9" ht="15" x14ac:dyDescent="0.3">
      <c r="A38" s="22"/>
      <c r="B38" s="22"/>
      <c r="C38" s="76" t="s">
        <v>12</v>
      </c>
      <c r="D38" s="77">
        <v>505117.52741999942</v>
      </c>
      <c r="E38" s="77">
        <v>388599.19555000024</v>
      </c>
      <c r="F38" s="77">
        <v>469232.85135999974</v>
      </c>
      <c r="G38" s="77">
        <v>427910.60658999992</v>
      </c>
      <c r="H38" s="77">
        <v>640313.00397000066</v>
      </c>
      <c r="I38" s="22"/>
    </row>
    <row r="39" spans="1:9" ht="15" x14ac:dyDescent="0.3">
      <c r="A39" s="22"/>
      <c r="B39" s="22"/>
      <c r="C39" s="76" t="s">
        <v>13</v>
      </c>
      <c r="D39" s="77">
        <v>574994.32403000048</v>
      </c>
      <c r="E39" s="77">
        <v>539279.17359999917</v>
      </c>
      <c r="F39" s="77">
        <v>546781.88290999935</v>
      </c>
      <c r="G39" s="77">
        <v>492367.87259999965</v>
      </c>
      <c r="H39" s="77">
        <v>520315.80223000009</v>
      </c>
      <c r="I39" s="22"/>
    </row>
    <row r="40" spans="1:9" ht="15" x14ac:dyDescent="0.3">
      <c r="A40" s="22"/>
      <c r="B40" s="22"/>
      <c r="C40" s="76" t="s">
        <v>27</v>
      </c>
      <c r="D40" s="77">
        <v>270112.19422999979</v>
      </c>
      <c r="E40" s="77">
        <v>223403.13014000014</v>
      </c>
      <c r="F40" s="77">
        <v>270524.37043000007</v>
      </c>
      <c r="G40" s="77">
        <v>248092.24177000008</v>
      </c>
      <c r="H40" s="77">
        <v>291910.45385999989</v>
      </c>
      <c r="I40" s="22"/>
    </row>
    <row r="41" spans="1:9" ht="15" x14ac:dyDescent="0.3">
      <c r="A41" s="22"/>
      <c r="B41" s="22"/>
      <c r="C41" s="76" t="s">
        <v>28</v>
      </c>
      <c r="D41" s="77">
        <v>305916.22152000014</v>
      </c>
      <c r="E41" s="77">
        <v>329791.89341000002</v>
      </c>
      <c r="F41" s="77">
        <v>336449.75137000059</v>
      </c>
      <c r="G41" s="77">
        <v>308464.90159000055</v>
      </c>
      <c r="H41" s="77">
        <v>326821.84534999984</v>
      </c>
      <c r="I41" s="22"/>
    </row>
    <row r="42" spans="1:9" ht="15" x14ac:dyDescent="0.3">
      <c r="A42" s="22"/>
      <c r="B42" s="22"/>
      <c r="C42" s="76" t="s">
        <v>14</v>
      </c>
      <c r="D42" s="77">
        <v>91197.745590000093</v>
      </c>
      <c r="E42" s="77">
        <v>54999.002649999995</v>
      </c>
      <c r="F42" s="77">
        <v>57952.863990000027</v>
      </c>
      <c r="G42" s="77">
        <v>52087.136060000026</v>
      </c>
      <c r="H42" s="77">
        <v>90457.812369999971</v>
      </c>
      <c r="I42" s="22"/>
    </row>
    <row r="43" spans="1:9" ht="15" x14ac:dyDescent="0.3">
      <c r="A43" s="22"/>
      <c r="B43" s="22"/>
      <c r="C43" s="76" t="s">
        <v>26</v>
      </c>
      <c r="D43" s="77">
        <v>6662719.564869971</v>
      </c>
      <c r="E43" s="77">
        <v>6267522.3830300262</v>
      </c>
      <c r="F43" s="77">
        <v>6949969.6624600189</v>
      </c>
      <c r="G43" s="77">
        <v>6270638.8937400179</v>
      </c>
      <c r="H43" s="77">
        <v>7648276.789710003</v>
      </c>
      <c r="I43" s="22"/>
    </row>
    <row r="44" spans="1:9" ht="15" x14ac:dyDescent="0.3">
      <c r="A44" s="22"/>
      <c r="B44" s="22"/>
      <c r="C44" s="76" t="s">
        <v>66</v>
      </c>
      <c r="D44" s="77">
        <v>41906.048070000026</v>
      </c>
      <c r="E44" s="77">
        <v>47434.73012999996</v>
      </c>
      <c r="F44" s="77">
        <v>44681.702370000006</v>
      </c>
      <c r="G44" s="77">
        <v>39570.462779999987</v>
      </c>
      <c r="H44" s="77">
        <v>52219.83049</v>
      </c>
      <c r="I44" s="22"/>
    </row>
    <row r="45" spans="1:9" ht="15" x14ac:dyDescent="0.3">
      <c r="A45" s="22"/>
      <c r="B45" s="22"/>
      <c r="C45" s="76" t="s">
        <v>15</v>
      </c>
      <c r="D45" s="77">
        <v>1451893.2112600002</v>
      </c>
      <c r="E45" s="77">
        <v>1306936.840490005</v>
      </c>
      <c r="F45" s="77">
        <v>1235026.1169899988</v>
      </c>
      <c r="G45" s="77">
        <v>1123180.5821299981</v>
      </c>
      <c r="H45" s="77">
        <v>1351552.9362599968</v>
      </c>
      <c r="I45" s="22"/>
    </row>
    <row r="46" spans="1:9" ht="15" x14ac:dyDescent="0.3">
      <c r="A46" s="22"/>
      <c r="B46" s="22"/>
      <c r="C46" s="76" t="s">
        <v>16</v>
      </c>
      <c r="D46" s="77">
        <v>1053139.4915899984</v>
      </c>
      <c r="E46" s="77">
        <v>1185152.7689300028</v>
      </c>
      <c r="F46" s="77">
        <v>1405159.6924799993</v>
      </c>
      <c r="G46" s="77">
        <v>1315972.0951299993</v>
      </c>
      <c r="H46" s="77">
        <v>1233690.4850900015</v>
      </c>
      <c r="I46" s="22"/>
    </row>
    <row r="47" spans="1:9" ht="15" x14ac:dyDescent="0.3">
      <c r="A47" s="22"/>
      <c r="B47" s="22"/>
      <c r="C47" s="76" t="s">
        <v>36</v>
      </c>
      <c r="D47" s="77">
        <v>140968.69762999992</v>
      </c>
      <c r="E47" s="77">
        <v>149906.27124999987</v>
      </c>
      <c r="F47" s="77">
        <v>153036.65870999996</v>
      </c>
      <c r="G47" s="77">
        <v>138669.63871999999</v>
      </c>
      <c r="H47" s="77">
        <v>150721.80691999974</v>
      </c>
      <c r="I47" s="22"/>
    </row>
    <row r="48" spans="1:9" ht="15" x14ac:dyDescent="0.3">
      <c r="A48" s="22"/>
      <c r="B48" s="22"/>
      <c r="C48" s="76" t="s">
        <v>67</v>
      </c>
      <c r="D48" s="77">
        <v>390776.51907000027</v>
      </c>
      <c r="E48" s="77">
        <v>331713.18957000034</v>
      </c>
      <c r="F48" s="77">
        <v>394038.46173999965</v>
      </c>
      <c r="G48" s="77">
        <v>357253.44799000002</v>
      </c>
      <c r="H48" s="77">
        <v>440360.04830000055</v>
      </c>
      <c r="I48" s="22"/>
    </row>
    <row r="49" spans="1:9" ht="15" x14ac:dyDescent="0.3">
      <c r="A49" s="22"/>
      <c r="B49" s="22"/>
      <c r="C49" s="76" t="s">
        <v>17</v>
      </c>
      <c r="D49" s="77">
        <v>564391.69398999785</v>
      </c>
      <c r="E49" s="77">
        <v>578654.22832999926</v>
      </c>
      <c r="F49" s="77">
        <v>660119.18485999841</v>
      </c>
      <c r="G49" s="77">
        <v>592755.97903999942</v>
      </c>
      <c r="H49" s="77">
        <v>678778.54420000163</v>
      </c>
      <c r="I49" s="22"/>
    </row>
    <row r="50" spans="1:9" ht="15" x14ac:dyDescent="0.3">
      <c r="A50" s="22"/>
      <c r="B50" s="22"/>
      <c r="C50" s="76" t="s">
        <v>18</v>
      </c>
      <c r="D50" s="77">
        <v>2843919.7444299948</v>
      </c>
      <c r="E50" s="77">
        <v>2267347.8814699962</v>
      </c>
      <c r="F50" s="77">
        <v>2747441.9397999779</v>
      </c>
      <c r="G50" s="77">
        <v>2484539.4706199788</v>
      </c>
      <c r="H50" s="77">
        <v>3571183.6509099957</v>
      </c>
      <c r="I50" s="72"/>
    </row>
    <row r="51" spans="1:9" ht="15" x14ac:dyDescent="0.3">
      <c r="A51" s="22"/>
      <c r="B51" s="22"/>
      <c r="C51" s="76" t="s">
        <v>19</v>
      </c>
      <c r="D51" s="77">
        <v>602035.85087000043</v>
      </c>
      <c r="E51" s="77">
        <v>640192.46742999763</v>
      </c>
      <c r="F51" s="77">
        <v>957354.1850600004</v>
      </c>
      <c r="G51" s="77">
        <v>844270.07567999989</v>
      </c>
      <c r="H51" s="77">
        <v>911126.9139199981</v>
      </c>
      <c r="I51" s="22"/>
    </row>
    <row r="52" spans="1:9" ht="15" x14ac:dyDescent="0.3">
      <c r="A52" s="22"/>
      <c r="B52" s="22"/>
      <c r="C52" s="83" t="s">
        <v>24</v>
      </c>
      <c r="D52" s="84">
        <v>18454997.362709962</v>
      </c>
      <c r="E52" s="84">
        <v>17045828.415130023</v>
      </c>
      <c r="F52" s="84">
        <v>18826170.831759993</v>
      </c>
      <c r="G52" s="84">
        <f>+SUM(G36:G51)</f>
        <v>17044342.020109985</v>
      </c>
      <c r="H52" s="84">
        <f t="shared" ref="H52" si="2">+SUM(H36:H51)</f>
        <v>20380957.504730012</v>
      </c>
      <c r="I52" s="72"/>
    </row>
    <row r="53" spans="1:9" ht="15" x14ac:dyDescent="0.3">
      <c r="A53" s="22"/>
      <c r="B53" s="22"/>
      <c r="C53" s="78" t="s">
        <v>25</v>
      </c>
      <c r="D53" s="79">
        <f>+D52/D54</f>
        <v>0.85379530421874372</v>
      </c>
      <c r="E53" s="79">
        <f>+E52/E54</f>
        <v>0.85685611267659045</v>
      </c>
      <c r="F53" s="79">
        <f>+F52/F54</f>
        <v>0.8559390305217448</v>
      </c>
      <c r="G53" s="79">
        <f>+G52/G54</f>
        <v>0.85822947834210783</v>
      </c>
      <c r="H53" s="79">
        <f>+H52/H54</f>
        <v>0.84424894739262946</v>
      </c>
      <c r="I53" s="22"/>
    </row>
    <row r="54" spans="1:9" ht="15.75" thickBot="1" x14ac:dyDescent="0.35">
      <c r="A54" s="22"/>
      <c r="B54" s="22"/>
      <c r="C54" s="81" t="s">
        <v>20</v>
      </c>
      <c r="D54" s="82">
        <v>21615248.141469941</v>
      </c>
      <c r="E54" s="82">
        <v>19893454.878770009</v>
      </c>
      <c r="F54" s="82">
        <v>21994756.82314001</v>
      </c>
      <c r="G54" s="82">
        <v>19859888.817889988</v>
      </c>
      <c r="H54" s="82">
        <v>24140933.272910047</v>
      </c>
      <c r="I54" s="22"/>
    </row>
    <row r="55" spans="1:9" ht="15.75" thickTop="1" x14ac:dyDescent="0.3">
      <c r="A55" s="22"/>
      <c r="B55" s="22"/>
      <c r="C55" s="26" t="s">
        <v>22</v>
      </c>
      <c r="D55" s="32"/>
      <c r="E55" s="32"/>
      <c r="F55" s="32"/>
      <c r="G55" s="32"/>
      <c r="H55" s="32"/>
      <c r="I55" s="22"/>
    </row>
    <row r="56" spans="1:9" ht="17.25" customHeight="1" x14ac:dyDescent="0.3">
      <c r="A56" s="22"/>
      <c r="B56" s="22"/>
      <c r="C56" s="26" t="s">
        <v>32</v>
      </c>
      <c r="D56" s="32"/>
      <c r="E56" s="32"/>
      <c r="F56" s="32"/>
      <c r="G56" s="74"/>
      <c r="H56" s="75"/>
      <c r="I56" s="22"/>
    </row>
    <row r="57" spans="1:9" ht="15" x14ac:dyDescent="0.3">
      <c r="A57" s="22"/>
      <c r="B57" s="22"/>
      <c r="C57" s="26" t="s">
        <v>35</v>
      </c>
      <c r="D57" s="32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37</v>
      </c>
      <c r="D58" s="32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43</v>
      </c>
      <c r="D59" s="32"/>
      <c r="E59" s="32"/>
      <c r="F59" s="32"/>
      <c r="G59" s="32"/>
      <c r="H59" s="32"/>
      <c r="I59" s="22"/>
    </row>
    <row r="60" spans="1:9" x14ac:dyDescent="0.2">
      <c r="C60" s="8"/>
    </row>
  </sheetData>
  <sortState xmlns:xlrd2="http://schemas.microsoft.com/office/spreadsheetml/2017/richdata2" ref="C37:H51">
    <sortCondition descending="1" ref="H37:H51"/>
  </sortState>
  <mergeCells count="10">
    <mergeCell ref="C11:C12"/>
    <mergeCell ref="G11:H11"/>
    <mergeCell ref="C35:C36"/>
    <mergeCell ref="D35:D36"/>
    <mergeCell ref="E35:E36"/>
    <mergeCell ref="F35:F36"/>
    <mergeCell ref="G35:H35"/>
    <mergeCell ref="F11:F12"/>
    <mergeCell ref="E11:E12"/>
    <mergeCell ref="D11:D12"/>
  </mergeCells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zoomScaleNormal="100" workbookViewId="0">
      <selection activeCell="E4" sqref="E4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6.28515625" style="7" customWidth="1"/>
    <col min="4" max="7" width="14.85546875" style="7" bestFit="1" customWidth="1"/>
    <col min="8" max="8" width="14.5703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55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73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47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5" t="s">
        <v>53</v>
      </c>
      <c r="F5" s="22"/>
      <c r="G5" s="22"/>
      <c r="H5" s="22"/>
      <c r="I5" s="22"/>
    </row>
    <row r="6" spans="1:13" s="88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7"/>
      <c r="K6" s="87"/>
      <c r="L6" s="87"/>
    </row>
    <row r="7" spans="1:13" ht="19.5" x14ac:dyDescent="0.4">
      <c r="A7" s="73"/>
      <c r="B7" s="73"/>
      <c r="C7" s="73"/>
      <c r="D7" s="73"/>
      <c r="E7" s="42" t="s">
        <v>62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10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30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95" t="s">
        <v>31</v>
      </c>
      <c r="D10" s="98" t="s">
        <v>41</v>
      </c>
      <c r="E10" s="98" t="s">
        <v>42</v>
      </c>
      <c r="F10" s="98" t="s">
        <v>44</v>
      </c>
      <c r="G10" s="97" t="s">
        <v>70</v>
      </c>
      <c r="H10" s="97"/>
      <c r="I10" s="22"/>
    </row>
    <row r="11" spans="1:13" ht="15.75" thickBot="1" x14ac:dyDescent="0.35">
      <c r="A11" s="22"/>
      <c r="B11" s="22"/>
      <c r="C11" s="96"/>
      <c r="D11" s="99"/>
      <c r="E11" s="99"/>
      <c r="F11" s="99"/>
      <c r="G11" s="80" t="s">
        <v>49</v>
      </c>
      <c r="H11" s="80" t="s">
        <v>50</v>
      </c>
      <c r="I11" s="22"/>
    </row>
    <row r="12" spans="1:13" ht="15.75" thickTop="1" x14ac:dyDescent="0.3">
      <c r="A12" s="22"/>
      <c r="B12" s="22"/>
      <c r="C12" s="76" t="s">
        <v>26</v>
      </c>
      <c r="D12" s="77">
        <v>18839066.789319936</v>
      </c>
      <c r="E12" s="77">
        <v>15997650.081280045</v>
      </c>
      <c r="F12" s="77">
        <v>16464569.227830082</v>
      </c>
      <c r="G12" s="77">
        <v>13403887.684140094</v>
      </c>
      <c r="H12" s="77">
        <v>13609154.845859999</v>
      </c>
      <c r="I12" s="22"/>
    </row>
    <row r="13" spans="1:13" ht="15" x14ac:dyDescent="0.3">
      <c r="A13" s="22"/>
      <c r="B13" s="22"/>
      <c r="C13" s="76" t="s">
        <v>18</v>
      </c>
      <c r="D13" s="77">
        <v>10588497.923259791</v>
      </c>
      <c r="E13" s="77">
        <v>9927236.9115899038</v>
      </c>
      <c r="F13" s="77">
        <v>8484063.5465499908</v>
      </c>
      <c r="G13" s="77">
        <v>7113453.3378499961</v>
      </c>
      <c r="H13" s="77">
        <v>7476212.1726099737</v>
      </c>
      <c r="I13" s="22"/>
    </row>
    <row r="14" spans="1:13" ht="15" x14ac:dyDescent="0.3">
      <c r="A14" s="22"/>
      <c r="B14" s="22"/>
      <c r="C14" s="76" t="s">
        <v>15</v>
      </c>
      <c r="D14" s="77">
        <v>7275937.633809993</v>
      </c>
      <c r="E14" s="77">
        <v>5613964.0057400195</v>
      </c>
      <c r="F14" s="77">
        <v>4445958.4187400108</v>
      </c>
      <c r="G14" s="77">
        <v>3709908.6302099749</v>
      </c>
      <c r="H14" s="77">
        <v>3890632.2538100146</v>
      </c>
      <c r="I14" s="22"/>
    </row>
    <row r="15" spans="1:13" ht="15" x14ac:dyDescent="0.3">
      <c r="A15" s="22"/>
      <c r="B15" s="22"/>
      <c r="C15" s="76" t="s">
        <v>16</v>
      </c>
      <c r="D15" s="77">
        <v>4174746.0708600059</v>
      </c>
      <c r="E15" s="77">
        <v>3090354.9651200022</v>
      </c>
      <c r="F15" s="77">
        <v>3245098.9870999972</v>
      </c>
      <c r="G15" s="77">
        <v>2693186.8911500005</v>
      </c>
      <c r="H15" s="77">
        <v>2899296.2511700033</v>
      </c>
      <c r="I15" s="22"/>
    </row>
    <row r="16" spans="1:13" ht="15" x14ac:dyDescent="0.3">
      <c r="A16" s="22"/>
      <c r="B16" s="22"/>
      <c r="C16" s="76" t="s">
        <v>11</v>
      </c>
      <c r="D16" s="77">
        <v>2519440.9992599953</v>
      </c>
      <c r="E16" s="77">
        <v>2012562.0530700018</v>
      </c>
      <c r="F16" s="77">
        <v>2120775.0448599993</v>
      </c>
      <c r="G16" s="77">
        <v>1772925.155629995</v>
      </c>
      <c r="H16" s="77">
        <v>1917519.8592299959</v>
      </c>
      <c r="I16" s="22"/>
    </row>
    <row r="17" spans="1:9" ht="15" x14ac:dyDescent="0.3">
      <c r="A17" s="22"/>
      <c r="B17" s="22"/>
      <c r="C17" s="76" t="s">
        <v>12</v>
      </c>
      <c r="D17" s="77">
        <v>1176404.6705500023</v>
      </c>
      <c r="E17" s="77">
        <v>1049621.188030004</v>
      </c>
      <c r="F17" s="77">
        <v>1040118.5029299996</v>
      </c>
      <c r="G17" s="77">
        <v>826677.22300999903</v>
      </c>
      <c r="H17" s="77">
        <v>840245.27464999945</v>
      </c>
      <c r="I17" s="22"/>
    </row>
    <row r="18" spans="1:9" ht="15" x14ac:dyDescent="0.3">
      <c r="A18" s="22"/>
      <c r="B18" s="22"/>
      <c r="C18" s="76" t="s">
        <v>27</v>
      </c>
      <c r="D18" s="77">
        <v>1050974.0547500027</v>
      </c>
      <c r="E18" s="77">
        <v>856919.43288999877</v>
      </c>
      <c r="F18" s="77">
        <v>989041.30831999984</v>
      </c>
      <c r="G18" s="77">
        <v>799287.34169000201</v>
      </c>
      <c r="H18" s="77">
        <v>1128315.5700700008</v>
      </c>
      <c r="I18" s="22"/>
    </row>
    <row r="19" spans="1:9" ht="15" x14ac:dyDescent="0.3">
      <c r="A19" s="22"/>
      <c r="B19" s="22"/>
      <c r="C19" s="76" t="s">
        <v>13</v>
      </c>
      <c r="D19" s="77">
        <v>977190.13837999897</v>
      </c>
      <c r="E19" s="77">
        <v>739127.16446</v>
      </c>
      <c r="F19" s="77">
        <v>840750.97059999907</v>
      </c>
      <c r="G19" s="77">
        <v>708235.75091999769</v>
      </c>
      <c r="H19" s="77">
        <v>745525.59729000053</v>
      </c>
      <c r="I19" s="22"/>
    </row>
    <row r="20" spans="1:9" ht="15" x14ac:dyDescent="0.3">
      <c r="A20" s="22"/>
      <c r="B20" s="22"/>
      <c r="C20" s="76" t="s">
        <v>14</v>
      </c>
      <c r="D20" s="77">
        <v>459572.6142999992</v>
      </c>
      <c r="E20" s="77">
        <v>498648.90262000018</v>
      </c>
      <c r="F20" s="77">
        <v>514197.97433999815</v>
      </c>
      <c r="G20" s="77">
        <v>427777.62582999852</v>
      </c>
      <c r="H20" s="77">
        <v>510982.49046000029</v>
      </c>
      <c r="I20" s="22"/>
    </row>
    <row r="21" spans="1:9" ht="15" x14ac:dyDescent="0.3">
      <c r="A21" s="22"/>
      <c r="B21" s="22"/>
      <c r="C21" s="76" t="s">
        <v>71</v>
      </c>
      <c r="D21" s="77">
        <v>175524.15028000029</v>
      </c>
      <c r="E21" s="77">
        <v>95327.082509999964</v>
      </c>
      <c r="F21" s="77">
        <v>101957.6641299999</v>
      </c>
      <c r="G21" s="77">
        <v>84625.705729999943</v>
      </c>
      <c r="H21" s="77">
        <v>158343.68590999997</v>
      </c>
      <c r="I21" s="22"/>
    </row>
    <row r="22" spans="1:9" ht="15" x14ac:dyDescent="0.3">
      <c r="A22" s="22"/>
      <c r="B22" s="22"/>
      <c r="C22" s="76" t="s">
        <v>36</v>
      </c>
      <c r="D22" s="77">
        <v>151625.78666999988</v>
      </c>
      <c r="E22" s="77">
        <v>184018.07537000006</v>
      </c>
      <c r="F22" s="77">
        <v>213247.97493999993</v>
      </c>
      <c r="G22" s="77">
        <v>178118.75976999995</v>
      </c>
      <c r="H22" s="77">
        <v>147846.68971999988</v>
      </c>
      <c r="I22" s="22"/>
    </row>
    <row r="23" spans="1:9" ht="15" x14ac:dyDescent="0.3">
      <c r="A23" s="22"/>
      <c r="B23" s="22"/>
      <c r="C23" s="76" t="s">
        <v>17</v>
      </c>
      <c r="D23" s="77">
        <v>187362.91184000007</v>
      </c>
      <c r="E23" s="77">
        <v>120246.0883799999</v>
      </c>
      <c r="F23" s="77">
        <v>184244.13518999991</v>
      </c>
      <c r="G23" s="77">
        <v>150153.50123999993</v>
      </c>
      <c r="H23" s="77">
        <v>112186.45713000014</v>
      </c>
      <c r="I23" s="22"/>
    </row>
    <row r="24" spans="1:9" ht="15" x14ac:dyDescent="0.3">
      <c r="A24" s="22"/>
      <c r="B24" s="22"/>
      <c r="C24" s="76" t="s">
        <v>28</v>
      </c>
      <c r="D24" s="77">
        <v>98543.254889999982</v>
      </c>
      <c r="E24" s="77">
        <v>84538.819820000048</v>
      </c>
      <c r="F24" s="77">
        <v>111569.26066999997</v>
      </c>
      <c r="G24" s="77">
        <v>92375.818980000011</v>
      </c>
      <c r="H24" s="77">
        <v>78546.242069999949</v>
      </c>
      <c r="I24" s="22"/>
    </row>
    <row r="25" spans="1:9" ht="15" x14ac:dyDescent="0.3">
      <c r="A25" s="22"/>
      <c r="B25" s="22"/>
      <c r="C25" s="76" t="s">
        <v>19</v>
      </c>
      <c r="D25" s="77">
        <v>108273.78046000008</v>
      </c>
      <c r="E25" s="77">
        <v>130891.60438999998</v>
      </c>
      <c r="F25" s="77">
        <v>134099.91382000002</v>
      </c>
      <c r="G25" s="77">
        <v>112078.10474999994</v>
      </c>
      <c r="H25" s="77">
        <v>90579.403510000047</v>
      </c>
      <c r="I25" s="86"/>
    </row>
    <row r="26" spans="1:9" ht="15" x14ac:dyDescent="0.3">
      <c r="A26" s="22"/>
      <c r="B26" s="22"/>
      <c r="C26" s="76" t="s">
        <v>72</v>
      </c>
      <c r="D26" s="77">
        <v>888501.54293000069</v>
      </c>
      <c r="E26" s="77">
        <v>704647.58929999731</v>
      </c>
      <c r="F26" s="77">
        <v>553057.77562999923</v>
      </c>
      <c r="G26" s="77">
        <v>440963.64070999867</v>
      </c>
      <c r="H26" s="77">
        <v>470600.26124000084</v>
      </c>
      <c r="I26" s="86"/>
    </row>
    <row r="27" spans="1:9" ht="15" x14ac:dyDescent="0.3">
      <c r="A27" s="22"/>
      <c r="B27" s="22"/>
      <c r="C27" s="83" t="s">
        <v>24</v>
      </c>
      <c r="D27" s="84">
        <f>+SUM(D12:D26)</f>
        <v>48671662.32155972</v>
      </c>
      <c r="E27" s="84">
        <f t="shared" ref="E27:H27" si="0">+SUM(E12:E26)</f>
        <v>41105753.964569986</v>
      </c>
      <c r="F27" s="84">
        <f t="shared" si="0"/>
        <v>39442750.705650084</v>
      </c>
      <c r="G27" s="84">
        <f t="shared" si="0"/>
        <v>32513655.171610057</v>
      </c>
      <c r="H27" s="84">
        <f t="shared" si="0"/>
        <v>34075987.054729991</v>
      </c>
      <c r="I27" s="86"/>
    </row>
    <row r="28" spans="1:9" ht="15" x14ac:dyDescent="0.3">
      <c r="A28" s="22"/>
      <c r="B28" s="22"/>
      <c r="C28" s="78" t="s">
        <v>25</v>
      </c>
      <c r="D28" s="79">
        <f>+D27/D29</f>
        <v>0.62872439877944319</v>
      </c>
      <c r="E28" s="79">
        <f>+E27/E29</f>
        <v>0.65458528267532223</v>
      </c>
      <c r="F28" s="79">
        <f>+F27/F29</f>
        <v>0.61528655889615125</v>
      </c>
      <c r="G28" s="79">
        <f>+G27/G29</f>
        <v>0.61836901028105751</v>
      </c>
      <c r="H28" s="79">
        <f>+H27/H29</f>
        <v>0.58188462640336469</v>
      </c>
      <c r="I28" s="22"/>
    </row>
    <row r="29" spans="1:9" ht="15.75" thickBot="1" x14ac:dyDescent="0.35">
      <c r="A29" s="22"/>
      <c r="B29" s="22"/>
      <c r="C29" s="81" t="s">
        <v>20</v>
      </c>
      <c r="D29" s="82">
        <v>77413350.612839445</v>
      </c>
      <c r="E29" s="82">
        <v>62796636.362749785</v>
      </c>
      <c r="F29" s="82">
        <v>64104684.452090025</v>
      </c>
      <c r="G29" s="82">
        <v>52579696.962550141</v>
      </c>
      <c r="H29" s="82">
        <v>58561414.941229917</v>
      </c>
      <c r="I29" s="72"/>
    </row>
    <row r="30" spans="1:9" ht="15.75" thickTop="1" x14ac:dyDescent="0.3">
      <c r="A30" s="22"/>
      <c r="B30" s="22"/>
      <c r="C30" s="78"/>
      <c r="D30" s="90"/>
      <c r="E30" s="90"/>
      <c r="F30" s="90"/>
      <c r="G30" s="90"/>
      <c r="H30" s="90"/>
      <c r="I30" s="72"/>
    </row>
    <row r="31" spans="1:9" s="10" customFormat="1" ht="19.5" x14ac:dyDescent="0.4">
      <c r="A31" s="42"/>
      <c r="B31" s="42"/>
      <c r="C31" s="42"/>
      <c r="D31" s="42"/>
      <c r="E31" s="42" t="s">
        <v>63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10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30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95" t="s">
        <v>31</v>
      </c>
      <c r="D34" s="98" t="s">
        <v>42</v>
      </c>
      <c r="E34" s="98" t="s">
        <v>44</v>
      </c>
      <c r="F34" s="98" t="s">
        <v>45</v>
      </c>
      <c r="G34" s="97" t="s">
        <v>70</v>
      </c>
      <c r="H34" s="97"/>
      <c r="I34" s="22"/>
    </row>
    <row r="35" spans="1:9" ht="15.75" thickBot="1" x14ac:dyDescent="0.35">
      <c r="A35" s="22"/>
      <c r="B35" s="22"/>
      <c r="C35" s="96"/>
      <c r="D35" s="99"/>
      <c r="E35" s="99"/>
      <c r="F35" s="99"/>
      <c r="G35" s="80" t="s">
        <v>45</v>
      </c>
      <c r="H35" s="80" t="s">
        <v>48</v>
      </c>
      <c r="I35" s="22"/>
    </row>
    <row r="36" spans="1:9" ht="15.75" thickTop="1" x14ac:dyDescent="0.3">
      <c r="A36" s="22"/>
      <c r="B36" s="22"/>
      <c r="C36" s="76" t="s">
        <v>26</v>
      </c>
      <c r="D36" s="77">
        <v>12952585.385640021</v>
      </c>
      <c r="E36" s="77">
        <v>11532796.465830036</v>
      </c>
      <c r="F36" s="77">
        <v>11534880.17413999</v>
      </c>
      <c r="G36" s="77">
        <v>9486856.5912900232</v>
      </c>
      <c r="H36" s="77">
        <v>10203807.283270055</v>
      </c>
      <c r="I36" s="22"/>
    </row>
    <row r="37" spans="1:9" ht="15" x14ac:dyDescent="0.3">
      <c r="A37" s="22"/>
      <c r="B37" s="22"/>
      <c r="C37" s="76" t="s">
        <v>18</v>
      </c>
      <c r="D37" s="77">
        <v>10139096.882399794</v>
      </c>
      <c r="E37" s="77">
        <v>9222350.9739398994</v>
      </c>
      <c r="F37" s="77">
        <v>8122484.2218699912</v>
      </c>
      <c r="G37" s="77">
        <v>6770210.2350000022</v>
      </c>
      <c r="H37" s="77">
        <v>7037596.865540023</v>
      </c>
      <c r="I37" s="22"/>
    </row>
    <row r="38" spans="1:9" ht="15" x14ac:dyDescent="0.3">
      <c r="A38" s="22"/>
      <c r="B38" s="22"/>
      <c r="C38" s="76" t="s">
        <v>15</v>
      </c>
      <c r="D38" s="77">
        <v>7247398.0104299895</v>
      </c>
      <c r="E38" s="77">
        <v>5441527.7891000183</v>
      </c>
      <c r="F38" s="77">
        <v>4426788.3002000125</v>
      </c>
      <c r="G38" s="77">
        <v>3694059.3247999735</v>
      </c>
      <c r="H38" s="77">
        <v>3875665.1222900134</v>
      </c>
      <c r="I38" s="22"/>
    </row>
    <row r="39" spans="1:9" ht="15" x14ac:dyDescent="0.3">
      <c r="A39" s="22"/>
      <c r="B39" s="22"/>
      <c r="C39" s="76" t="s">
        <v>16</v>
      </c>
      <c r="D39" s="77">
        <v>4139142.5779500054</v>
      </c>
      <c r="E39" s="77">
        <v>3060987.3101300024</v>
      </c>
      <c r="F39" s="77">
        <v>3217630.7926999968</v>
      </c>
      <c r="G39" s="77">
        <v>2670828.63607</v>
      </c>
      <c r="H39" s="77">
        <v>2874683.3528000037</v>
      </c>
      <c r="I39" s="22"/>
    </row>
    <row r="40" spans="1:9" ht="15" x14ac:dyDescent="0.3">
      <c r="A40" s="22"/>
      <c r="B40" s="22"/>
      <c r="C40" s="76" t="s">
        <v>11</v>
      </c>
      <c r="D40" s="77">
        <v>2475477.5565799982</v>
      </c>
      <c r="E40" s="77">
        <v>1954657.5132800015</v>
      </c>
      <c r="F40" s="77">
        <v>2090040.79767</v>
      </c>
      <c r="G40" s="77">
        <v>1747751.8200299959</v>
      </c>
      <c r="H40" s="77">
        <v>1875740.0466599956</v>
      </c>
      <c r="I40" s="22"/>
    </row>
    <row r="41" spans="1:9" ht="15" x14ac:dyDescent="0.3">
      <c r="A41" s="22"/>
      <c r="B41" s="22"/>
      <c r="C41" s="76" t="s">
        <v>12</v>
      </c>
      <c r="D41" s="77">
        <v>1173183.1753000021</v>
      </c>
      <c r="E41" s="77">
        <v>1045914.9356600037</v>
      </c>
      <c r="F41" s="77">
        <v>1036354.4332299994</v>
      </c>
      <c r="G41" s="77">
        <v>823815.42053999926</v>
      </c>
      <c r="H41" s="77">
        <v>835316.17875999946</v>
      </c>
      <c r="I41" s="22"/>
    </row>
    <row r="42" spans="1:9" ht="15" x14ac:dyDescent="0.3">
      <c r="A42" s="22"/>
      <c r="B42" s="22"/>
      <c r="C42" s="76" t="s">
        <v>27</v>
      </c>
      <c r="D42" s="77">
        <v>1041075.4921900028</v>
      </c>
      <c r="E42" s="77">
        <v>840900.13072999869</v>
      </c>
      <c r="F42" s="77">
        <v>971259.53403000056</v>
      </c>
      <c r="G42" s="77">
        <v>787301.19611000246</v>
      </c>
      <c r="H42" s="77">
        <v>1109004.8681500014</v>
      </c>
      <c r="I42" s="22"/>
    </row>
    <row r="43" spans="1:9" ht="15" x14ac:dyDescent="0.3">
      <c r="A43" s="22"/>
      <c r="B43" s="22"/>
      <c r="C43" s="76" t="s">
        <v>13</v>
      </c>
      <c r="D43" s="77">
        <v>972436.74669999909</v>
      </c>
      <c r="E43" s="77">
        <v>737483.24893</v>
      </c>
      <c r="F43" s="77">
        <v>837953.48462999903</v>
      </c>
      <c r="G43" s="77">
        <v>705715.49132999755</v>
      </c>
      <c r="H43" s="77">
        <v>743724.88871000079</v>
      </c>
      <c r="I43" s="22"/>
    </row>
    <row r="44" spans="1:9" ht="15" x14ac:dyDescent="0.3">
      <c r="A44" s="22"/>
      <c r="B44" s="22"/>
      <c r="C44" s="76" t="s">
        <v>14</v>
      </c>
      <c r="D44" s="77">
        <v>457645.21881999902</v>
      </c>
      <c r="E44" s="77">
        <v>497549.97038999997</v>
      </c>
      <c r="F44" s="77">
        <v>512817.77655999816</v>
      </c>
      <c r="G44" s="77">
        <v>426501.13995999843</v>
      </c>
      <c r="H44" s="77">
        <v>509920.52355000039</v>
      </c>
      <c r="I44" s="22"/>
    </row>
    <row r="45" spans="1:9" ht="15" x14ac:dyDescent="0.3">
      <c r="A45" s="22"/>
      <c r="B45" s="22"/>
      <c r="C45" s="76" t="s">
        <v>71</v>
      </c>
      <c r="D45" s="77">
        <v>173745.19905000034</v>
      </c>
      <c r="E45" s="77">
        <v>93802.089939999903</v>
      </c>
      <c r="F45" s="77">
        <v>99848.251349999933</v>
      </c>
      <c r="G45" s="77">
        <v>82662.181519999984</v>
      </c>
      <c r="H45" s="77">
        <v>156671.67783999984</v>
      </c>
      <c r="I45" s="22"/>
    </row>
    <row r="46" spans="1:9" ht="15" x14ac:dyDescent="0.3">
      <c r="A46" s="22"/>
      <c r="B46" s="22"/>
      <c r="C46" s="76" t="s">
        <v>36</v>
      </c>
      <c r="D46" s="77">
        <v>151621.16616999989</v>
      </c>
      <c r="E46" s="77">
        <v>184014.65348000004</v>
      </c>
      <c r="F46" s="77">
        <v>213247.97493999993</v>
      </c>
      <c r="G46" s="77">
        <v>178118.75976999995</v>
      </c>
      <c r="H46" s="77">
        <v>147846.68971999988</v>
      </c>
      <c r="I46" s="22"/>
    </row>
    <row r="47" spans="1:9" ht="15" x14ac:dyDescent="0.3">
      <c r="A47" s="22"/>
      <c r="B47" s="22"/>
      <c r="C47" s="76" t="s">
        <v>17</v>
      </c>
      <c r="D47" s="77">
        <v>181827.48274000004</v>
      </c>
      <c r="E47" s="77">
        <v>119884.63850999993</v>
      </c>
      <c r="F47" s="77">
        <v>179890.38786999989</v>
      </c>
      <c r="G47" s="77">
        <v>145883.38025999986</v>
      </c>
      <c r="H47" s="77">
        <v>111897.57197000012</v>
      </c>
      <c r="I47" s="22"/>
    </row>
    <row r="48" spans="1:9" ht="15" x14ac:dyDescent="0.3">
      <c r="A48" s="22"/>
      <c r="B48" s="22"/>
      <c r="C48" s="76" t="s">
        <v>28</v>
      </c>
      <c r="D48" s="77">
        <v>98543.254889999997</v>
      </c>
      <c r="E48" s="77">
        <v>84538.355330000064</v>
      </c>
      <c r="F48" s="77">
        <v>111399.93803999998</v>
      </c>
      <c r="G48" s="77">
        <v>92206.496350000016</v>
      </c>
      <c r="H48" s="77">
        <v>78320.866789999956</v>
      </c>
      <c r="I48" s="86"/>
    </row>
    <row r="49" spans="1:9" ht="15" x14ac:dyDescent="0.3">
      <c r="A49" s="22"/>
      <c r="B49" s="22"/>
      <c r="C49" s="76" t="s">
        <v>19</v>
      </c>
      <c r="D49" s="77">
        <v>93920.187010000067</v>
      </c>
      <c r="E49" s="77">
        <v>118411.63344999998</v>
      </c>
      <c r="F49" s="77">
        <v>121680.03043</v>
      </c>
      <c r="G49" s="77">
        <v>101387.05328999995</v>
      </c>
      <c r="H49" s="77">
        <v>87741.026460000037</v>
      </c>
      <c r="I49" s="86"/>
    </row>
    <row r="50" spans="1:9" ht="15" x14ac:dyDescent="0.3">
      <c r="A50" s="22"/>
      <c r="B50" s="22"/>
      <c r="C50" s="76" t="s">
        <v>72</v>
      </c>
      <c r="D50" s="77">
        <v>515018.38542999938</v>
      </c>
      <c r="E50" s="77">
        <v>477654.50559999869</v>
      </c>
      <c r="F50" s="77">
        <v>476512.75870999991</v>
      </c>
      <c r="G50" s="77">
        <v>403947.71412999823</v>
      </c>
      <c r="H50" s="77">
        <v>466603.94535000087</v>
      </c>
      <c r="I50" s="86"/>
    </row>
    <row r="51" spans="1:9" ht="15" x14ac:dyDescent="0.3">
      <c r="A51" s="22"/>
      <c r="B51" s="22"/>
      <c r="C51" s="83" t="s">
        <v>24</v>
      </c>
      <c r="D51" s="84">
        <f>+SUM(D36:D50)</f>
        <v>41812716.721299812</v>
      </c>
      <c r="E51" s="84">
        <f t="shared" ref="E51" si="1">+SUM(E36:E50)</f>
        <v>35412474.214299954</v>
      </c>
      <c r="F51" s="84">
        <f t="shared" ref="F51:H51" si="2">+SUM(F36:F50)</f>
        <v>33952788.85636998</v>
      </c>
      <c r="G51" s="84">
        <f t="shared" si="2"/>
        <v>28117245.44044999</v>
      </c>
      <c r="H51" s="84">
        <f t="shared" si="2"/>
        <v>30114540.907860089</v>
      </c>
      <c r="I51" s="22"/>
    </row>
    <row r="52" spans="1:9" ht="15" x14ac:dyDescent="0.3">
      <c r="A52" s="22"/>
      <c r="B52" s="22"/>
      <c r="C52" s="78" t="s">
        <v>25</v>
      </c>
      <c r="D52" s="79">
        <f>+D51/D53</f>
        <v>0.59946236197001923</v>
      </c>
      <c r="E52" s="79">
        <f>+E51/E53</f>
        <v>0.63130808761418222</v>
      </c>
      <c r="F52" s="79">
        <f>+F51/F53</f>
        <v>0.58848218549061526</v>
      </c>
      <c r="G52" s="79">
        <f>+G51/G53</f>
        <v>0.5917221302294936</v>
      </c>
      <c r="H52" s="79">
        <f>+H51/H53</f>
        <v>0.56283104889473345</v>
      </c>
      <c r="I52" s="72"/>
    </row>
    <row r="53" spans="1:9" ht="15.75" thickBot="1" x14ac:dyDescent="0.35">
      <c r="A53" s="22"/>
      <c r="B53" s="22"/>
      <c r="C53" s="81" t="s">
        <v>20</v>
      </c>
      <c r="D53" s="82">
        <v>69750361.947479501</v>
      </c>
      <c r="E53" s="82">
        <v>56093807.301169798</v>
      </c>
      <c r="F53" s="82">
        <v>57695525.359129906</v>
      </c>
      <c r="G53" s="82">
        <v>47517650.606620029</v>
      </c>
      <c r="H53" s="82">
        <v>53505471.965340041</v>
      </c>
      <c r="I53" s="22"/>
    </row>
    <row r="54" spans="1:9" ht="15.75" thickTop="1" x14ac:dyDescent="0.3">
      <c r="A54" s="22"/>
      <c r="B54" s="22"/>
      <c r="C54" s="26" t="s">
        <v>39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32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35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40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43</v>
      </c>
      <c r="D58" s="22"/>
      <c r="E58" s="22"/>
      <c r="F58" s="22"/>
      <c r="G58" s="86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sortState xmlns:xlrd2="http://schemas.microsoft.com/office/spreadsheetml/2017/richdata2" ref="C36:H50">
    <sortCondition ref="C36:C50"/>
  </sortState>
  <mergeCells count="10">
    <mergeCell ref="F10:F11"/>
    <mergeCell ref="G10:H10"/>
    <mergeCell ref="C34:C35"/>
    <mergeCell ref="D34:D35"/>
    <mergeCell ref="E34:E35"/>
    <mergeCell ref="F34:F35"/>
    <mergeCell ref="G34:H34"/>
    <mergeCell ref="C10:C11"/>
    <mergeCell ref="D10:D11"/>
    <mergeCell ref="E10:E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ignoredErrors>
    <ignoredError sqref="D11:F11 D35:F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Alvarez_x000d_
Revisó y aprobó:   Mario Valencia_x000d_
Fecha:                     8 de enero del 2026</dc:description>
  <cp:lastModifiedBy>Martha Cecilia Alvarez Rubiano</cp:lastModifiedBy>
  <cp:lastPrinted>2024-10-10T16:21:16Z</cp:lastPrinted>
  <dcterms:created xsi:type="dcterms:W3CDTF">2007-05-30T23:21:29Z</dcterms:created>
  <dcterms:modified xsi:type="dcterms:W3CDTF">2026-01-08T21:19:08Z</dcterms:modified>
</cp:coreProperties>
</file>