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0" documentId="14_{A287AF39-BE12-498A-9893-45E1AD9B5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D27" i="6"/>
  <c r="E27" i="6"/>
  <c r="F27" i="6"/>
  <c r="G27" i="6"/>
  <c r="G28" i="6" s="1"/>
  <c r="H27" i="6"/>
  <c r="D28" i="6"/>
  <c r="E28" i="6"/>
  <c r="F28" i="6"/>
  <c r="H28" i="6"/>
  <c r="D53" i="2" l="1"/>
  <c r="D28" i="2"/>
  <c r="D29" i="2" s="1"/>
  <c r="B44" i="1"/>
  <c r="B41" i="1"/>
  <c r="B42" i="1"/>
  <c r="B43" i="1"/>
  <c r="B40" i="1"/>
  <c r="B39" i="1"/>
  <c r="E28" i="2" l="1"/>
  <c r="F28" i="2"/>
  <c r="G28" i="2"/>
  <c r="G51" i="6"/>
  <c r="H51" i="6"/>
  <c r="H28" i="2" l="1"/>
  <c r="H29" i="2" l="1"/>
  <c r="H52" i="2"/>
  <c r="F11" i="1"/>
  <c r="F12" i="1"/>
  <c r="F13" i="1"/>
  <c r="D11" i="1"/>
  <c r="D12" i="1"/>
  <c r="D13" i="1"/>
  <c r="H52" i="6" l="1"/>
  <c r="D51" i="6"/>
  <c r="D52" i="6" s="1"/>
  <c r="E51" i="6" l="1"/>
  <c r="E52" i="6" s="1"/>
  <c r="F51" i="6"/>
  <c r="F52" i="6" s="1"/>
  <c r="G52" i="6"/>
  <c r="H53" i="2" l="1"/>
  <c r="G53" i="2"/>
  <c r="F53" i="2"/>
  <c r="E53" i="2"/>
  <c r="F29" i="2"/>
  <c r="G29" i="2"/>
  <c r="E29" i="2"/>
  <c r="D15" i="1" l="1"/>
  <c r="F15" i="1" l="1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<sst xmlns="http://schemas.openxmlformats.org/spreadsheetml/2006/main" count="171" uniqueCount="71">
  <si>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</si>
  <si>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</si>
  <si>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</si>
  <si>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</si>
  <si>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</si>
  <si>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</si>
  <si>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</si>
  <si>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</si>
  <si>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</si>
  <si>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</si>
  <si>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</si>
  <si>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</si>
  <si>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</si>
  <si>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</si>
  <si>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</si>
  <si>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</si>
  <si>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</si>
  <si>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</si>
  <si>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</si>
  <si>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</si>
  <si>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</si>
  <si>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</si>
  <si>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</si>
  <si>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</si>
  <si>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</si>
  <si>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</si>
  <si>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</si>
  <si>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</si>
  <si>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</si>
  <si>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</si>
  <si>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</si>
  <si>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</si>
  <si>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</si>
  <si>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</si>
  <si>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</si>
  <si>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</si>
  <si>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</si>
  <si>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</si>
  <si>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</si>
  <si>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</si>
  <si>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</si>
  <si>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</si>
  <si>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</si>
  <si>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</si>
  <si>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</si>
  <si>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</si>
  <si>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</si>
  <si>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</si>
  <si>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</si>
  <si>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</si>
  <si>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</si>
  <si>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</si>
  <si>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</si>
  <si>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</si>
  <si>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</si>
  <si>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</si>
  <si>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Millones US$ CIF</t>
  </si>
  <si>
    <t>Israel****</t>
  </si>
  <si>
    <t>Reino Unido*****</t>
  </si>
  <si>
    <t xml:space="preserve">               6. Importaciones totales de Colombia</t>
  </si>
  <si>
    <t xml:space="preserve">           Por países con acuerdo comercial</t>
  </si>
  <si>
    <t xml:space="preserve">           7. Importaciones no minero-energéticos de Colombia</t>
  </si>
  <si>
    <t>2025-ene</t>
  </si>
  <si>
    <t>2026-ene</t>
  </si>
  <si>
    <t xml:space="preserve">                 Enero</t>
  </si>
  <si>
    <t xml:space="preserve">                 Año completo 2023-  2025; período 2025 y 2026</t>
  </si>
  <si>
    <t>2026</t>
  </si>
  <si>
    <t xml:space="preserve">                   Año completo 2022 - 2025; período 2025 y 2026</t>
  </si>
  <si>
    <t>2025-ene-feb</t>
  </si>
  <si>
    <t>2026-ene-feb</t>
  </si>
  <si>
    <t xml:space="preserve">             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</si>
</sst>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3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168" fontId="15" fillId="0" borderId="0" xfId="3" applyNumberFormat="1" applyFont="1"/>
    <xf numFmtId="49" fontId="27" fillId="0" borderId="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6" fontId="27" fillId="0" borderId="4" xfId="2" applyNumberFormat="1" applyFont="1" applyBorder="1"/>
    <xf numFmtId="0" fontId="11" fillId="0" borderId="5" xfId="0" applyFont="1" applyBorder="1" applyAlignment="1">
      <alignment horizontal="left"/>
    </xf>
    <xf numFmtId="165" fontId="11" fillId="0" borderId="5" xfId="2" applyNumberFormat="1" applyFont="1" applyFill="1" applyBorder="1"/>
    <xf numFmtId="165" fontId="24" fillId="0" borderId="5" xfId="2" applyNumberFormat="1" applyFont="1" applyFill="1" applyBorder="1"/>
    <xf numFmtId="165" fontId="11" fillId="0" borderId="5" xfId="2" applyNumberFormat="1" applyFont="1" applyFill="1" applyBorder="1" applyAlignment="1">
      <alignment horizontal="center"/>
    </xf>
    <xf numFmtId="0" fontId="12" fillId="0" borderId="1" xfId="0" applyFont="1" applyBorder="1"/>
    <xf numFmtId="169" fontId="15" fillId="0" borderId="8" xfId="2" applyNumberFormat="1" applyFont="1" applyBorder="1"/>
    <xf numFmtId="169" fontId="27" fillId="0" borderId="6" xfId="2" applyNumberFormat="1" applyFont="1" applyBorder="1"/>
    <xf numFmtId="168" fontId="27" fillId="0" borderId="8" xfId="3" applyNumberFormat="1" applyFont="1" applyBorder="1"/>
    <xf numFmtId="169" fontId="27" fillId="0" borderId="7" xfId="2" applyNumberFormat="1" applyFont="1" applyBorder="1"/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49" fontId="27" fillId="0" borderId="6" xfId="2" applyNumberFormat="1" applyFont="1" applyBorder="1" applyAlignment="1">
      <alignment horizontal="center" vertical="center"/>
    </xf>
    <xf numFmtId="49" fontId="27" fillId="0" borderId="7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2025-ene-feb</c:v>
                </c:pt>
                <c:pt idx="5">
                  <c:v>2026-ene-feb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38054.52508395999</c:v>
                </c:pt>
                <c:pt idx="1">
                  <c:v>33794.719858310054</c:v>
                </c:pt>
                <c:pt idx="2">
                  <c:v>33749.462482410272</c:v>
                </c:pt>
                <c:pt idx="3">
                  <c:v>36154.658125799804</c:v>
                </c:pt>
                <c:pt idx="4">
                  <c:v>5174.0016083099727</c:v>
                </c:pt>
                <c:pt idx="5">
                  <c:v>6179.0068462300442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2025-ene-feb</c:v>
                </c:pt>
                <c:pt idx="5">
                  <c:v>2026-ene-feb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18454.997362710023</c:v>
                </c:pt>
                <c:pt idx="1">
                  <c:v>17045.828415129916</c:v>
                </c:pt>
                <c:pt idx="2">
                  <c:v>18826.170831759995</c:v>
                </c:pt>
                <c:pt idx="3">
                  <c:v>22297.38671995993</c:v>
                </c:pt>
                <c:pt idx="4">
                  <c:v>3232.7909730900246</c:v>
                </c:pt>
                <c:pt idx="5">
                  <c:v>3560.8176402799959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-7749.0651127791643</c:v>
                </c:pt>
                <c:pt idx="1">
                  <c:v>-5172.821999690379</c:v>
                </c:pt>
                <c:pt idx="2">
                  <c:v>-3676.9245087999516</c:v>
                </c:pt>
                <c:pt idx="3">
                  <c:v>-2570.4002101705701</c:v>
                </c:pt>
                <c:pt idx="4">
                  <c:v>-283.65465748000406</c:v>
                </c:pt>
                <c:pt idx="5">
                  <c:v>8.7548047699865492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-20788.225613729297</c:v>
                </c:pt>
                <c:pt idx="1">
                  <c:v>-16496.651463460177</c:v>
                </c:pt>
                <c:pt idx="2">
                  <c:v>-13410.184079120001</c:v>
                </c:pt>
                <c:pt idx="3">
                  <c:v>-11951.023302850146</c:v>
                </c:pt>
                <c:pt idx="4">
                  <c:v>-995.80424616000141</c:v>
                </c:pt>
                <c:pt idx="5">
                  <c:v>-1062.9794326199906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48671.662321561438</c:v>
                </c:pt>
                <c:pt idx="1">
                  <c:v>41105.753964571144</c:v>
                </c:pt>
                <c:pt idx="2">
                  <c:v>39442.750705649982</c:v>
                </c:pt>
                <c:pt idx="3">
                  <c:v>40848.288295869956</c:v>
                </c:pt>
                <c:pt idx="4">
                  <c:v>3091.519597630011</c:v>
                </c:pt>
                <c:pt idx="5">
                  <c:v>3278.011199789998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41812.716721301047</c:v>
                </c:pt>
                <c:pt idx="1">
                  <c:v>35412.474214299582</c:v>
                </c:pt>
                <c:pt idx="2">
                  <c:v>33952.788856370105</c:v>
                </c:pt>
                <c:pt idx="3">
                  <c:v>36098.483857579595</c:v>
                </c:pt>
                <c:pt idx="4">
                  <c:v>2731.9546232300077</c:v>
                </c:pt>
                <c:pt idx="5">
                  <c:v>3023.5866475800012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273135" y="129884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135" y="129884"/>
          <a:ext cx="1279012" cy="796637"/>
        </a:xfrm>
        <a:prstGeom prst="rect">
          <a:avLst/>
        </a:prstGeom>
      </xdr:spPr>
    </xdr:pic>
    <xdr:clientData/>
  </xdr:absoluteAnchor>
  <xdr:twoCellAnchor>
    <xdr:from>
      <xdr:col>9</xdr:col>
      <xdr:colOff>736022</xdr:colOff>
      <xdr:row>7</xdr:row>
      <xdr:rowOff>43295</xdr:rowOff>
    </xdr:from>
    <xdr:to>
      <xdr:col>9</xdr:col>
      <xdr:colOff>736022</xdr:colOff>
      <xdr:row>13</xdr:row>
      <xdr:rowOff>77932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F0D869-F4A5-40BB-13D2-8D4825F0D356}"/>
            </a:ext>
          </a:extLst>
        </xdr:cNvPr>
        <xdr:cNvCxnSpPr/>
      </xdr:nvCxnSpPr>
      <xdr:spPr>
        <a:xfrm>
          <a:off x="7074477" y="2320636"/>
          <a:ext cx="0" cy="1549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0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62275" y="142875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42875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C5" sqref="C5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51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67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44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46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111" t="s">
        <v>32</v>
      </c>
      <c r="D8" s="111"/>
      <c r="E8" s="111" t="s">
        <v>22</v>
      </c>
      <c r="F8" s="111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2022</v>
      </c>
      <c r="C10" s="53">
        <v>38054.52508395999</v>
      </c>
      <c r="D10" s="53"/>
      <c r="E10" s="54">
        <v>18454.997362710023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2023</v>
      </c>
      <c r="C11" s="53">
        <v>33794.719858310054</v>
      </c>
      <c r="D11" s="53">
        <f t="shared" ref="D11:D13" si="0">+((C11/C10)-1)*100</f>
        <v>-11.193951878919773</v>
      </c>
      <c r="E11" s="54">
        <v>17045.828415129916</v>
      </c>
      <c r="F11" s="53">
        <f t="shared" ref="F11:F13" si="1">+((E11/E10)-1)*100</f>
        <v>-7.6357038686305057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2024</v>
      </c>
      <c r="C12" s="53">
        <v>33749.462482410272</v>
      </c>
      <c r="D12" s="53">
        <f t="shared" si="0"/>
        <v>-0.13391848220529745</v>
      </c>
      <c r="E12" s="54">
        <v>18826.170831759995</v>
      </c>
      <c r="F12" s="53">
        <f t="shared" si="1"/>
        <v>10.444446425671172</v>
      </c>
      <c r="G12" s="13"/>
      <c r="H12" s="17"/>
      <c r="I12" s="18"/>
      <c r="J12" s="17"/>
      <c r="K12" s="19"/>
    </row>
    <row r="13" spans="1:15" ht="15" x14ac:dyDescent="0.3">
      <c r="A13" s="13"/>
      <c r="B13" s="96">
        <v>2025</v>
      </c>
      <c r="C13" s="97">
        <v>36154.658125799804</v>
      </c>
      <c r="D13" s="98">
        <f t="shared" si="0"/>
        <v>7.1266191117653754</v>
      </c>
      <c r="E13" s="99">
        <v>22297.38671995993</v>
      </c>
      <c r="F13" s="98">
        <f t="shared" si="1"/>
        <v>18.438247050982604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68</v>
      </c>
      <c r="C14" s="62">
        <v>5174.0016083099727</v>
      </c>
      <c r="D14" s="88"/>
      <c r="E14" s="64">
        <v>3232.7909730900246</v>
      </c>
      <c r="F14" s="62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69</v>
      </c>
      <c r="C15" s="63">
        <v>6179.0068462300442</v>
      </c>
      <c r="D15" s="63">
        <f>+((C15/C14)-1)*100</f>
        <v>19.424138490910604</v>
      </c>
      <c r="E15" s="65">
        <v>3560.8176402799959</v>
      </c>
      <c r="F15" s="63">
        <f>+((E15/E14)-1)*100</f>
        <v>10.14685669195714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33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37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40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56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111" t="s">
        <v>8</v>
      </c>
      <c r="D22" s="111"/>
      <c r="E22" s="111" t="s">
        <v>6</v>
      </c>
      <c r="F22" s="111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2022</v>
      </c>
      <c r="C24" s="53">
        <v>48671.662321561438</v>
      </c>
      <c r="D24" s="53"/>
      <c r="E24" s="54">
        <v>41812.716721301047</v>
      </c>
      <c r="F24" s="53"/>
      <c r="G24" s="22"/>
      <c r="H24" s="112"/>
      <c r="I24" s="112"/>
      <c r="J24" s="27"/>
      <c r="K24" s="27"/>
    </row>
    <row r="25" spans="1:11" ht="15" x14ac:dyDescent="0.3">
      <c r="A25" s="22"/>
      <c r="B25" s="52">
        <v>2023</v>
      </c>
      <c r="C25" s="53">
        <v>41105.753964571144</v>
      </c>
      <c r="D25" s="53">
        <f>+((C25/C24)-1)*100</f>
        <v>-15.544791355191933</v>
      </c>
      <c r="E25" s="54">
        <v>35412.474214299582</v>
      </c>
      <c r="F25" s="53">
        <f>+((E25/E24)-1)*100</f>
        <v>-15.306928152173693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2024</v>
      </c>
      <c r="C26" s="53">
        <v>39442.750705649982</v>
      </c>
      <c r="D26" s="53">
        <f>+((C26/C25)-1)*100</f>
        <v>-4.0456702493633756</v>
      </c>
      <c r="E26" s="54">
        <v>33952.788856370105</v>
      </c>
      <c r="F26" s="53">
        <f>+((E26/E25)-1)*100</f>
        <v>-4.1219524766785582</v>
      </c>
      <c r="G26" s="22"/>
      <c r="H26" s="28"/>
      <c r="I26" s="29"/>
      <c r="J26" s="28"/>
      <c r="K26" s="30"/>
    </row>
    <row r="27" spans="1:11" ht="15" x14ac:dyDescent="0.3">
      <c r="A27" s="22"/>
      <c r="B27" s="96">
        <v>2025</v>
      </c>
      <c r="C27" s="97">
        <v>40848.288295869956</v>
      </c>
      <c r="D27" s="98">
        <f>+((C27/C26)-1)*100</f>
        <v>3.5634877514225671</v>
      </c>
      <c r="E27" s="99">
        <v>36098.483857579595</v>
      </c>
      <c r="F27" s="98">
        <f>+((E27/E26)-1)*100</f>
        <v>6.3196428731860266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62</v>
      </c>
      <c r="C28" s="62">
        <v>3091.519597630011</v>
      </c>
      <c r="D28" s="88"/>
      <c r="E28" s="64">
        <v>2731.9546232300077</v>
      </c>
      <c r="F28" s="88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63</v>
      </c>
      <c r="C29" s="63">
        <v>3278.011199789998</v>
      </c>
      <c r="D29" s="63">
        <f>+((C29/C28)-1)*100</f>
        <v>6.0323603415923133</v>
      </c>
      <c r="E29" s="65">
        <v>3023.5866475800012</v>
      </c>
      <c r="F29" s="63">
        <f>+((E29/E28)-1)*100</f>
        <v>10.674848764698552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33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37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40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20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43</v>
      </c>
      <c r="D37" s="59" t="s">
        <v>43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f>+B24</f>
        <v>2022</v>
      </c>
      <c r="C39" s="66">
        <v>-7749.0651127791643</v>
      </c>
      <c r="D39" s="66">
        <v>-20788.225613729297</v>
      </c>
      <c r="E39" s="22"/>
      <c r="F39" s="22"/>
      <c r="G39" s="22"/>
      <c r="H39" s="112"/>
      <c r="I39" s="112"/>
      <c r="J39" s="27"/>
      <c r="K39" s="27"/>
    </row>
    <row r="40" spans="1:11" ht="15" x14ac:dyDescent="0.3">
      <c r="A40" s="22"/>
      <c r="B40" s="52">
        <f>+B25</f>
        <v>2023</v>
      </c>
      <c r="C40" s="66">
        <v>-5172.821999690379</v>
      </c>
      <c r="D40" s="66">
        <v>-16496.651463460177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f t="shared" ref="B41:B43" si="2">+B26</f>
        <v>2024</v>
      </c>
      <c r="C41" s="66">
        <v>-3676.9245087999516</v>
      </c>
      <c r="D41" s="66">
        <v>-13410.184079120001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f t="shared" si="2"/>
        <v>2025</v>
      </c>
      <c r="C42" s="66">
        <v>-2570.4002101705701</v>
      </c>
      <c r="D42" s="66">
        <v>-11951.023302850146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94" t="str">
        <f t="shared" si="2"/>
        <v>2025-ene</v>
      </c>
      <c r="C43" s="88">
        <v>-283.65465748000406</v>
      </c>
      <c r="D43" s="88">
        <v>-995.80424616000141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2026-ene</v>
      </c>
      <c r="C44" s="63">
        <v>8.7548047699865492</v>
      </c>
      <c r="D44" s="67">
        <v>-1062.9794326199906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33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37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40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G36" sqref="G36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4" width="16.7109375" style="7" customWidth="1"/>
    <col min="5" max="5" width="12.42578125" style="7" bestFit="1" customWidth="1"/>
    <col min="6" max="6" width="13.140625" style="7" customWidth="1"/>
    <col min="7" max="7" width="12.42578125" style="7" bestFit="1" customWidth="1"/>
    <col min="8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49</v>
      </c>
      <c r="G3" s="43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65</v>
      </c>
      <c r="G4" s="70"/>
      <c r="H4" s="70"/>
      <c r="I4" s="70"/>
    </row>
    <row r="5" spans="1:13" ht="13.5" customHeight="1" x14ac:dyDescent="0.2">
      <c r="E5" s="48" t="s">
        <v>44</v>
      </c>
    </row>
    <row r="6" spans="1:13" ht="15" x14ac:dyDescent="0.2">
      <c r="A6" s="49"/>
      <c r="B6" s="49"/>
      <c r="C6" s="49"/>
      <c r="D6" s="49"/>
      <c r="E6" s="84" t="s">
        <v>47</v>
      </c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52</v>
      </c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53</v>
      </c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28</v>
      </c>
      <c r="D10" s="71"/>
      <c r="E10" s="22"/>
      <c r="F10" s="22"/>
      <c r="G10" s="22"/>
      <c r="H10" s="22"/>
      <c r="I10" s="22"/>
    </row>
    <row r="11" spans="1:13" ht="15" x14ac:dyDescent="0.3">
      <c r="A11" s="22"/>
      <c r="B11" s="22"/>
      <c r="C11" s="105" t="s">
        <v>30</v>
      </c>
      <c r="D11" s="107" t="s">
        <v>41</v>
      </c>
      <c r="E11" s="107" t="s">
        <v>42</v>
      </c>
      <c r="F11" s="109" t="s">
        <v>45</v>
      </c>
      <c r="G11" s="100" t="s">
        <v>70</v>
      </c>
      <c r="H11" s="100"/>
      <c r="I11" s="22"/>
    </row>
    <row r="12" spans="1:13" ht="15.75" thickBot="1" x14ac:dyDescent="0.35">
      <c r="A12" s="22"/>
      <c r="B12" s="22"/>
      <c r="C12" s="106"/>
      <c r="D12" s="108"/>
      <c r="E12" s="108"/>
      <c r="F12" s="110"/>
      <c r="G12" s="93" t="s">
        <v>45</v>
      </c>
      <c r="H12" s="93" t="s">
        <v>66</v>
      </c>
      <c r="I12" s="22"/>
    </row>
    <row r="13" spans="1:13" ht="15.75" thickTop="1" x14ac:dyDescent="0.3">
      <c r="A13" s="22"/>
      <c r="B13" s="22"/>
      <c r="C13" s="90" t="s">
        <v>10</v>
      </c>
      <c r="D13" s="90">
        <v>3274910.6014399934</v>
      </c>
      <c r="E13" s="77">
        <v>3196915.1706299828</v>
      </c>
      <c r="F13" s="101">
        <v>3498376.7176000262</v>
      </c>
      <c r="G13" s="77">
        <v>582984.85038999713</v>
      </c>
      <c r="H13" s="77">
        <v>478373.02405000041</v>
      </c>
      <c r="I13" s="22"/>
    </row>
    <row r="14" spans="1:13" ht="15" x14ac:dyDescent="0.3">
      <c r="A14" s="22"/>
      <c r="B14" s="22"/>
      <c r="C14" s="90" t="s">
        <v>11</v>
      </c>
      <c r="D14" s="90">
        <v>672395.80109000008</v>
      </c>
      <c r="E14" s="77">
        <v>663195.82317000034</v>
      </c>
      <c r="F14" s="101">
        <v>1640206.3868600004</v>
      </c>
      <c r="G14" s="77">
        <v>191788.22660000002</v>
      </c>
      <c r="H14" s="77">
        <v>439197.83526000025</v>
      </c>
      <c r="I14" s="22"/>
    </row>
    <row r="15" spans="1:13" ht="15" x14ac:dyDescent="0.3">
      <c r="A15" s="22"/>
      <c r="B15" s="22"/>
      <c r="C15" s="90" t="s">
        <v>12</v>
      </c>
      <c r="D15" s="90">
        <v>1040754.9188899996</v>
      </c>
      <c r="E15" s="77">
        <v>1032243.037219997</v>
      </c>
      <c r="F15" s="101">
        <v>1022897.3190100016</v>
      </c>
      <c r="G15" s="77">
        <v>132395.03005999987</v>
      </c>
      <c r="H15" s="77">
        <v>117363.88722999999</v>
      </c>
      <c r="I15" s="22"/>
    </row>
    <row r="16" spans="1:13" ht="15" x14ac:dyDescent="0.3">
      <c r="A16" s="22"/>
      <c r="B16" s="22"/>
      <c r="C16" s="90" t="s">
        <v>26</v>
      </c>
      <c r="D16" s="90">
        <v>824802.03383000055</v>
      </c>
      <c r="E16" s="77">
        <v>1180226.2411900007</v>
      </c>
      <c r="F16" s="101">
        <v>820061.44804999966</v>
      </c>
      <c r="G16" s="77">
        <v>83085.545060000033</v>
      </c>
      <c r="H16" s="77">
        <v>136759.75431000002</v>
      </c>
      <c r="I16" s="22"/>
    </row>
    <row r="17" spans="1:14" ht="15" x14ac:dyDescent="0.3">
      <c r="A17" s="22"/>
      <c r="B17" s="22"/>
      <c r="C17" s="90" t="s">
        <v>27</v>
      </c>
      <c r="D17" s="90">
        <v>345682.60983000044</v>
      </c>
      <c r="E17" s="77">
        <v>352739.28975000052</v>
      </c>
      <c r="F17" s="101">
        <v>375950.50449999922</v>
      </c>
      <c r="G17" s="77">
        <v>53200.786729999993</v>
      </c>
      <c r="H17" s="77">
        <v>50085.450889999935</v>
      </c>
      <c r="I17" s="22"/>
    </row>
    <row r="18" spans="1:14" ht="15" x14ac:dyDescent="0.3">
      <c r="A18" s="22"/>
      <c r="B18" s="22"/>
      <c r="C18" s="90" t="s">
        <v>13</v>
      </c>
      <c r="D18" s="90">
        <v>198868.62939999989</v>
      </c>
      <c r="E18" s="77">
        <v>280230.52872999996</v>
      </c>
      <c r="F18" s="101">
        <v>456661.74492999981</v>
      </c>
      <c r="G18" s="77">
        <v>88674.985240000009</v>
      </c>
      <c r="H18" s="77">
        <v>45404.854920000012</v>
      </c>
      <c r="I18" s="22"/>
    </row>
    <row r="19" spans="1:14" ht="15" x14ac:dyDescent="0.3">
      <c r="A19" s="22"/>
      <c r="B19" s="22"/>
      <c r="C19" s="90" t="s">
        <v>25</v>
      </c>
      <c r="D19" s="90">
        <v>13286011.149410019</v>
      </c>
      <c r="E19" s="77">
        <v>14335029.894030016</v>
      </c>
      <c r="F19" s="101">
        <v>14872260.539550003</v>
      </c>
      <c r="G19" s="77">
        <v>2179706.2903099945</v>
      </c>
      <c r="H19" s="77">
        <v>2669883.2148699956</v>
      </c>
      <c r="I19" s="22"/>
    </row>
    <row r="20" spans="1:14" ht="15" x14ac:dyDescent="0.3">
      <c r="A20" s="22"/>
      <c r="B20" s="22"/>
      <c r="C20" s="90" t="s">
        <v>57</v>
      </c>
      <c r="D20" s="90">
        <v>499205.36156000005</v>
      </c>
      <c r="E20" s="77">
        <v>272873.11218</v>
      </c>
      <c r="F20" s="101">
        <v>140612.06102000011</v>
      </c>
      <c r="G20" s="77">
        <v>46353.927550000008</v>
      </c>
      <c r="H20" s="77">
        <v>12768.177589999999</v>
      </c>
      <c r="I20" s="22"/>
    </row>
    <row r="21" spans="1:14" ht="15" x14ac:dyDescent="0.3">
      <c r="A21" s="22"/>
      <c r="B21" s="22"/>
      <c r="C21" s="90" t="s">
        <v>14</v>
      </c>
      <c r="D21" s="90">
        <v>2299041.787310001</v>
      </c>
      <c r="E21" s="77">
        <v>2304871.3270800062</v>
      </c>
      <c r="F21" s="101">
        <v>2332169.9317900073</v>
      </c>
      <c r="G21" s="77">
        <v>349244.61371999932</v>
      </c>
      <c r="H21" s="77">
        <v>372442.87481999997</v>
      </c>
      <c r="I21" s="22"/>
    </row>
    <row r="22" spans="1:14" ht="15" x14ac:dyDescent="0.3">
      <c r="A22" s="22"/>
      <c r="B22" s="22"/>
      <c r="C22" s="90" t="s">
        <v>15</v>
      </c>
      <c r="D22" s="90">
        <v>1878578.6013999935</v>
      </c>
      <c r="E22" s="77">
        <v>1956613.6135200085</v>
      </c>
      <c r="F22" s="101">
        <v>1592668.24768</v>
      </c>
      <c r="G22" s="77">
        <v>185310.75895000002</v>
      </c>
      <c r="H22" s="77">
        <v>218331.51580000026</v>
      </c>
      <c r="I22" s="22"/>
    </row>
    <row r="23" spans="1:14" ht="15" x14ac:dyDescent="0.3">
      <c r="A23" s="22"/>
      <c r="B23" s="22"/>
      <c r="C23" s="90" t="s">
        <v>35</v>
      </c>
      <c r="D23" s="90">
        <v>826756.93926999893</v>
      </c>
      <c r="E23" s="77">
        <v>647655.01264000044</v>
      </c>
      <c r="F23" s="101">
        <v>559416.31775999977</v>
      </c>
      <c r="G23" s="77">
        <v>57524.831489999982</v>
      </c>
      <c r="H23" s="77">
        <v>81891.742309999987</v>
      </c>
      <c r="I23" s="22"/>
    </row>
    <row r="24" spans="1:14" ht="15" x14ac:dyDescent="0.3">
      <c r="A24" s="22"/>
      <c r="B24" s="22"/>
      <c r="C24" s="90" t="s">
        <v>58</v>
      </c>
      <c r="D24" s="90">
        <v>453213.31597000035</v>
      </c>
      <c r="E24" s="77">
        <v>507343.89749999979</v>
      </c>
      <c r="F24" s="101">
        <v>613755.20571000047</v>
      </c>
      <c r="G24" s="77">
        <v>90032.424239999964</v>
      </c>
      <c r="H24" s="77">
        <v>113740.56116000001</v>
      </c>
      <c r="I24" s="22"/>
    </row>
    <row r="25" spans="1:14" ht="15" x14ac:dyDescent="0.3">
      <c r="A25" s="22"/>
      <c r="B25" s="22"/>
      <c r="C25" s="90" t="s">
        <v>16</v>
      </c>
      <c r="D25" s="90">
        <v>711744.37363000016</v>
      </c>
      <c r="E25" s="77">
        <v>837648.44222999597</v>
      </c>
      <c r="F25" s="101">
        <v>908803.32837999775</v>
      </c>
      <c r="G25" s="77">
        <v>117065.55538000001</v>
      </c>
      <c r="H25" s="77">
        <v>114723.41641999973</v>
      </c>
      <c r="I25" s="22"/>
    </row>
    <row r="26" spans="1:14" ht="15" x14ac:dyDescent="0.3">
      <c r="A26" s="22"/>
      <c r="B26" s="22"/>
      <c r="C26" s="90" t="s">
        <v>17</v>
      </c>
      <c r="D26" s="90">
        <v>6809345.3793800129</v>
      </c>
      <c r="E26" s="77">
        <v>5178293.5089299856</v>
      </c>
      <c r="F26" s="101">
        <v>6249093.0057999957</v>
      </c>
      <c r="G26" s="77">
        <v>863438.64623999735</v>
      </c>
      <c r="H26" s="77">
        <v>1195856.6528800013</v>
      </c>
      <c r="I26" s="22"/>
    </row>
    <row r="27" spans="1:14" ht="15" x14ac:dyDescent="0.3">
      <c r="A27" s="22"/>
      <c r="B27" s="22"/>
      <c r="C27" s="90" t="s">
        <v>18</v>
      </c>
      <c r="D27" s="90">
        <v>673408.35589999601</v>
      </c>
      <c r="E27" s="77">
        <v>1003583.5836100002</v>
      </c>
      <c r="F27" s="101">
        <v>1071725.3671599994</v>
      </c>
      <c r="G27" s="77">
        <v>153195.13634999978</v>
      </c>
      <c r="H27" s="77">
        <v>132183.88371999966</v>
      </c>
      <c r="I27" s="72"/>
    </row>
    <row r="28" spans="1:14" ht="15" x14ac:dyDescent="0.3">
      <c r="A28" s="22"/>
      <c r="B28" s="22"/>
      <c r="C28" s="82" t="s">
        <v>23</v>
      </c>
      <c r="D28" s="83">
        <f t="shared" ref="D28:G28" si="0">+SUM(D13:D27)</f>
        <v>33794719.858310007</v>
      </c>
      <c r="E28" s="83">
        <f t="shared" si="0"/>
        <v>33749462.482409999</v>
      </c>
      <c r="F28" s="102">
        <f t="shared" si="0"/>
        <v>36154658.125800028</v>
      </c>
      <c r="G28" s="83">
        <f t="shared" si="0"/>
        <v>5174001.6083099879</v>
      </c>
      <c r="H28" s="83">
        <f>+SUM(H13:H27)</f>
        <v>6179006.8462299965</v>
      </c>
      <c r="I28" s="22"/>
    </row>
    <row r="29" spans="1:14" ht="15" x14ac:dyDescent="0.3">
      <c r="A29" s="22"/>
      <c r="B29" s="22"/>
      <c r="C29" s="78" t="s">
        <v>24</v>
      </c>
      <c r="D29" s="79">
        <f>+D28/D30</f>
        <v>0.67902979936813634</v>
      </c>
      <c r="E29" s="79">
        <f>+E28/E30</f>
        <v>0.68102969449507966</v>
      </c>
      <c r="F29" s="103">
        <f t="shared" ref="F29:H29" si="1">+F28/F30</f>
        <v>0.72019081480102731</v>
      </c>
      <c r="G29" s="79">
        <f t="shared" si="1"/>
        <v>0.6846637747080252</v>
      </c>
      <c r="H29" s="79">
        <f t="shared" si="1"/>
        <v>0.72949565410437112</v>
      </c>
      <c r="I29" s="72"/>
    </row>
    <row r="30" spans="1:14" ht="15.75" thickBot="1" x14ac:dyDescent="0.35">
      <c r="A30" s="22"/>
      <c r="B30" s="22"/>
      <c r="C30" s="80" t="s">
        <v>19</v>
      </c>
      <c r="D30" s="95">
        <v>49769126.317810073</v>
      </c>
      <c r="E30" s="81">
        <v>49556521.184339978</v>
      </c>
      <c r="F30" s="104">
        <v>50201498.523400016</v>
      </c>
      <c r="G30" s="81">
        <v>7556996.2942999871</v>
      </c>
      <c r="H30" s="81">
        <v>8470244.9033999965</v>
      </c>
      <c r="I30" s="22"/>
    </row>
    <row r="31" spans="1:14" ht="15.75" thickTop="1" x14ac:dyDescent="0.3">
      <c r="A31" s="22"/>
      <c r="B31" s="22"/>
      <c r="C31" s="78"/>
      <c r="D31" s="78"/>
      <c r="E31" s="89"/>
      <c r="F31" s="89"/>
      <c r="G31" s="89"/>
      <c r="H31" s="89"/>
      <c r="I31" s="22"/>
    </row>
    <row r="32" spans="1:14" s="10" customFormat="1" ht="18.75" x14ac:dyDescent="0.4">
      <c r="A32" s="51"/>
      <c r="B32" s="51"/>
      <c r="C32" s="51"/>
      <c r="D32" s="51"/>
      <c r="E32" s="51" t="s">
        <v>55</v>
      </c>
      <c r="G32" s="51"/>
      <c r="H32" s="9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54</v>
      </c>
      <c r="G33" s="73"/>
      <c r="H33" s="73"/>
      <c r="I33" s="73"/>
    </row>
    <row r="34" spans="1:9" ht="15" x14ac:dyDescent="0.3">
      <c r="A34" s="73"/>
      <c r="B34" s="73"/>
      <c r="C34" s="71" t="s">
        <v>28</v>
      </c>
      <c r="D34" s="71"/>
      <c r="E34" s="73"/>
      <c r="F34" s="73"/>
      <c r="G34" s="73"/>
      <c r="H34" s="73"/>
      <c r="I34" s="73"/>
    </row>
    <row r="35" spans="1:9" ht="15" x14ac:dyDescent="0.3">
      <c r="A35" s="22"/>
      <c r="B35" s="22"/>
      <c r="C35" s="105" t="s">
        <v>30</v>
      </c>
      <c r="D35" s="107" t="s">
        <v>41</v>
      </c>
      <c r="E35" s="107" t="s">
        <v>42</v>
      </c>
      <c r="F35" s="109" t="s">
        <v>45</v>
      </c>
      <c r="G35" s="100" t="str">
        <f>+G11</f>
        <v xml:space="preserve">             Enero-febrero</v>
      </c>
      <c r="H35" s="100"/>
      <c r="I35" s="22"/>
    </row>
    <row r="36" spans="1:9" ht="15.75" thickBot="1" x14ac:dyDescent="0.35">
      <c r="A36" s="22"/>
      <c r="B36" s="22"/>
      <c r="C36" s="106"/>
      <c r="D36" s="108"/>
      <c r="E36" s="108"/>
      <c r="F36" s="110"/>
      <c r="G36" s="93" t="s">
        <v>45</v>
      </c>
      <c r="H36" s="93" t="s">
        <v>66</v>
      </c>
      <c r="I36" s="22"/>
    </row>
    <row r="37" spans="1:9" ht="15.75" thickTop="1" x14ac:dyDescent="0.3">
      <c r="A37" s="22"/>
      <c r="B37" s="22"/>
      <c r="C37" s="76" t="s">
        <v>10</v>
      </c>
      <c r="D37" s="76">
        <v>2734895.2591499933</v>
      </c>
      <c r="E37" s="77">
        <v>2598401.5072299978</v>
      </c>
      <c r="F37" s="101">
        <v>2746379.0153500168</v>
      </c>
      <c r="G37" s="77">
        <v>395537.35420999851</v>
      </c>
      <c r="H37" s="77">
        <v>376130.26811000035</v>
      </c>
      <c r="I37" s="22"/>
    </row>
    <row r="38" spans="1:9" ht="15" x14ac:dyDescent="0.3">
      <c r="A38" s="22"/>
      <c r="B38" s="22"/>
      <c r="C38" s="76" t="s">
        <v>11</v>
      </c>
      <c r="D38" s="76">
        <v>388599.19555000024</v>
      </c>
      <c r="E38" s="77">
        <v>469232.85135999974</v>
      </c>
      <c r="F38" s="101">
        <v>687797.86193000071</v>
      </c>
      <c r="G38" s="77">
        <v>130555.48635999995</v>
      </c>
      <c r="H38" s="77">
        <v>118590.83270000001</v>
      </c>
      <c r="I38" s="22"/>
    </row>
    <row r="39" spans="1:9" ht="15" x14ac:dyDescent="0.3">
      <c r="A39" s="22"/>
      <c r="B39" s="22"/>
      <c r="C39" s="76" t="s">
        <v>12</v>
      </c>
      <c r="D39" s="76">
        <v>539279.17359999917</v>
      </c>
      <c r="E39" s="77">
        <v>546781.88290999935</v>
      </c>
      <c r="F39" s="101">
        <v>565660.25127000001</v>
      </c>
      <c r="G39" s="77">
        <v>81260.323650000093</v>
      </c>
      <c r="H39" s="77">
        <v>78377.904340000066</v>
      </c>
      <c r="I39" s="22"/>
    </row>
    <row r="40" spans="1:9" ht="15" x14ac:dyDescent="0.3">
      <c r="A40" s="22"/>
      <c r="B40" s="22"/>
      <c r="C40" s="76" t="s">
        <v>26</v>
      </c>
      <c r="D40" s="76">
        <v>223403.13014000014</v>
      </c>
      <c r="E40" s="77">
        <v>270524.37043000007</v>
      </c>
      <c r="F40" s="101">
        <v>310831.36333999987</v>
      </c>
      <c r="G40" s="77">
        <v>46832.168470000019</v>
      </c>
      <c r="H40" s="77">
        <v>63514.488829999995</v>
      </c>
      <c r="I40" s="22"/>
    </row>
    <row r="41" spans="1:9" ht="15" x14ac:dyDescent="0.3">
      <c r="A41" s="22"/>
      <c r="B41" s="22"/>
      <c r="C41" s="76" t="s">
        <v>27</v>
      </c>
      <c r="D41" s="76">
        <v>329791.89341000002</v>
      </c>
      <c r="E41" s="77">
        <v>336449.75137000059</v>
      </c>
      <c r="F41" s="101">
        <v>357705.16827999894</v>
      </c>
      <c r="G41" s="77">
        <v>51477.458919999983</v>
      </c>
      <c r="H41" s="77">
        <v>48470.594609999971</v>
      </c>
      <c r="I41" s="22"/>
    </row>
    <row r="42" spans="1:9" ht="15" x14ac:dyDescent="0.3">
      <c r="A42" s="22"/>
      <c r="B42" s="22"/>
      <c r="C42" s="76" t="s">
        <v>13</v>
      </c>
      <c r="D42" s="76">
        <v>54999.002650000009</v>
      </c>
      <c r="E42" s="77">
        <v>57952.863990000027</v>
      </c>
      <c r="F42" s="101">
        <v>96381.694469999973</v>
      </c>
      <c r="G42" s="77">
        <v>14076.099479999999</v>
      </c>
      <c r="H42" s="77">
        <v>11845.998969999999</v>
      </c>
      <c r="I42" s="22"/>
    </row>
    <row r="43" spans="1:9" ht="15" x14ac:dyDescent="0.3">
      <c r="A43" s="22"/>
      <c r="B43" s="22"/>
      <c r="C43" s="76" t="s">
        <v>25</v>
      </c>
      <c r="D43" s="76">
        <v>6267522.3830300272</v>
      </c>
      <c r="E43" s="77">
        <v>6949969.6624600189</v>
      </c>
      <c r="F43" s="101">
        <v>8359789.1496600145</v>
      </c>
      <c r="G43" s="77">
        <v>1300783.2174499996</v>
      </c>
      <c r="H43" s="77">
        <v>1397806.9708199983</v>
      </c>
      <c r="I43" s="22"/>
    </row>
    <row r="44" spans="1:9" ht="15" x14ac:dyDescent="0.3">
      <c r="A44" s="22"/>
      <c r="B44" s="22"/>
      <c r="C44" s="76" t="s">
        <v>57</v>
      </c>
      <c r="D44" s="76">
        <v>47434.730129999953</v>
      </c>
      <c r="E44" s="77">
        <v>44681.702370000006</v>
      </c>
      <c r="F44" s="101">
        <v>55721.483030000003</v>
      </c>
      <c r="G44" s="77">
        <v>7105.8333799999991</v>
      </c>
      <c r="H44" s="77">
        <v>12768.177589999999</v>
      </c>
      <c r="I44" s="22"/>
    </row>
    <row r="45" spans="1:9" ht="15" x14ac:dyDescent="0.3">
      <c r="A45" s="22"/>
      <c r="B45" s="22"/>
      <c r="C45" s="76" t="s">
        <v>14</v>
      </c>
      <c r="D45" s="76">
        <v>1306936.8404900047</v>
      </c>
      <c r="E45" s="77">
        <v>1235026.1169899988</v>
      </c>
      <c r="F45" s="101">
        <v>1497932.9506999976</v>
      </c>
      <c r="G45" s="77">
        <v>188987.33478000015</v>
      </c>
      <c r="H45" s="77">
        <v>222523.59375999993</v>
      </c>
      <c r="I45" s="22"/>
    </row>
    <row r="46" spans="1:9" ht="15" x14ac:dyDescent="0.3">
      <c r="A46" s="22"/>
      <c r="B46" s="22"/>
      <c r="C46" s="76" t="s">
        <v>15</v>
      </c>
      <c r="D46" s="76">
        <v>1185152.7689300028</v>
      </c>
      <c r="E46" s="77">
        <v>1405159.6924799993</v>
      </c>
      <c r="F46" s="101">
        <v>1328820.6385599968</v>
      </c>
      <c r="G46" s="77">
        <v>176675.38215000002</v>
      </c>
      <c r="H46" s="77">
        <v>201118.4159900001</v>
      </c>
      <c r="I46" s="22"/>
    </row>
    <row r="47" spans="1:9" ht="15" x14ac:dyDescent="0.3">
      <c r="A47" s="22"/>
      <c r="B47" s="22"/>
      <c r="C47" s="76" t="s">
        <v>35</v>
      </c>
      <c r="D47" s="76">
        <v>149906.27124999987</v>
      </c>
      <c r="E47" s="77">
        <v>153036.65870999999</v>
      </c>
      <c r="F47" s="101">
        <v>160425.79286999971</v>
      </c>
      <c r="G47" s="77">
        <v>26116.969360000025</v>
      </c>
      <c r="H47" s="77">
        <v>19918.052319999988</v>
      </c>
      <c r="I47" s="22"/>
    </row>
    <row r="48" spans="1:9" ht="15" x14ac:dyDescent="0.3">
      <c r="A48" s="22"/>
      <c r="B48" s="22"/>
      <c r="C48" s="76" t="s">
        <v>58</v>
      </c>
      <c r="D48" s="76">
        <v>331713.18957000034</v>
      </c>
      <c r="E48" s="77">
        <v>394038.46173999971</v>
      </c>
      <c r="F48" s="101">
        <v>483826.11226000043</v>
      </c>
      <c r="G48" s="77">
        <v>64434.070459999966</v>
      </c>
      <c r="H48" s="77">
        <v>108935.89789000002</v>
      </c>
      <c r="I48" s="22"/>
    </row>
    <row r="49" spans="1:9" ht="15" x14ac:dyDescent="0.3">
      <c r="A49" s="22"/>
      <c r="B49" s="22"/>
      <c r="C49" s="76" t="s">
        <v>16</v>
      </c>
      <c r="D49" s="76">
        <v>578654.22832999926</v>
      </c>
      <c r="E49" s="77">
        <v>660119.18485999817</v>
      </c>
      <c r="F49" s="101">
        <v>735368.21872000117</v>
      </c>
      <c r="G49" s="77">
        <v>93334.474190000095</v>
      </c>
      <c r="H49" s="77">
        <v>89628.108469999876</v>
      </c>
      <c r="I49" s="22"/>
    </row>
    <row r="50" spans="1:9" ht="15" x14ac:dyDescent="0.3">
      <c r="A50" s="22"/>
      <c r="B50" s="22"/>
      <c r="C50" s="76" t="s">
        <v>17</v>
      </c>
      <c r="D50" s="76">
        <v>2267347.8814699957</v>
      </c>
      <c r="E50" s="77">
        <v>2747441.9397999779</v>
      </c>
      <c r="F50" s="101">
        <v>3893662.4033799968</v>
      </c>
      <c r="G50" s="77">
        <v>508451.4067300008</v>
      </c>
      <c r="H50" s="77">
        <v>687036.36707999941</v>
      </c>
      <c r="I50" s="72"/>
    </row>
    <row r="51" spans="1:9" ht="15" x14ac:dyDescent="0.3">
      <c r="A51" s="22"/>
      <c r="B51" s="22"/>
      <c r="C51" s="76" t="s">
        <v>18</v>
      </c>
      <c r="D51" s="76">
        <v>640192.46742999763</v>
      </c>
      <c r="E51" s="77">
        <v>957354.18506000028</v>
      </c>
      <c r="F51" s="101">
        <v>1017084.6161399998</v>
      </c>
      <c r="G51" s="77">
        <v>147163.39349999969</v>
      </c>
      <c r="H51" s="77">
        <v>124151.96879999961</v>
      </c>
      <c r="I51" s="22"/>
    </row>
    <row r="52" spans="1:9" ht="15" x14ac:dyDescent="0.3">
      <c r="A52" s="22"/>
      <c r="B52" s="22"/>
      <c r="C52" s="82" t="s">
        <v>23</v>
      </c>
      <c r="D52" s="83">
        <v>18454996.362709999</v>
      </c>
      <c r="E52" s="83">
        <v>18454997.362709962</v>
      </c>
      <c r="F52" s="102">
        <v>17045828.415130023</v>
      </c>
      <c r="G52" s="83">
        <v>18826170.831759993</v>
      </c>
      <c r="H52" s="83">
        <f>+SUM(H35:H51)</f>
        <v>3560817.6402799976</v>
      </c>
      <c r="I52" s="72"/>
    </row>
    <row r="53" spans="1:9" ht="15" x14ac:dyDescent="0.3">
      <c r="A53" s="22"/>
      <c r="B53" s="22"/>
      <c r="C53" s="78" t="s">
        <v>24</v>
      </c>
      <c r="D53" s="79">
        <f>+D52/D54</f>
        <v>0.9276918702746243</v>
      </c>
      <c r="E53" s="79">
        <f>+E52/E54</f>
        <v>0.8390634873168511</v>
      </c>
      <c r="F53" s="103">
        <f>+F52/F54</f>
        <v>0.64594566980542845</v>
      </c>
      <c r="G53" s="79">
        <f>+G52/G54</f>
        <v>4.8805111438988797</v>
      </c>
      <c r="H53" s="79">
        <f>+H52/H54</f>
        <v>0.84330802743539779</v>
      </c>
      <c r="I53" s="22"/>
    </row>
    <row r="54" spans="1:9" ht="15.75" thickBot="1" x14ac:dyDescent="0.35">
      <c r="A54" s="22"/>
      <c r="B54" s="22"/>
      <c r="C54" s="80" t="s">
        <v>19</v>
      </c>
      <c r="D54" s="81">
        <v>19893454.878770009</v>
      </c>
      <c r="E54" s="81">
        <v>21994756.82314001</v>
      </c>
      <c r="F54" s="104">
        <v>26388950.668660048</v>
      </c>
      <c r="G54" s="81">
        <v>3857417.855769997</v>
      </c>
      <c r="H54" s="81">
        <v>4222440.110179998</v>
      </c>
      <c r="I54" s="22"/>
    </row>
    <row r="55" spans="1:9" ht="15.75" thickTop="1" x14ac:dyDescent="0.3">
      <c r="A55" s="22"/>
      <c r="B55" s="22"/>
      <c r="C55" s="26" t="s">
        <v>21</v>
      </c>
      <c r="D55" s="26"/>
      <c r="E55" s="32"/>
      <c r="F55" s="32"/>
      <c r="G55" s="32"/>
      <c r="H55" s="92"/>
      <c r="I55" s="22"/>
    </row>
    <row r="56" spans="1:9" ht="17.25" customHeight="1" x14ac:dyDescent="0.3">
      <c r="A56" s="22"/>
      <c r="B56" s="22"/>
      <c r="C56" s="26" t="s">
        <v>31</v>
      </c>
      <c r="D56" s="26"/>
      <c r="E56" s="32"/>
      <c r="F56" s="32"/>
      <c r="G56" s="32"/>
      <c r="H56" s="75"/>
      <c r="I56" s="22"/>
    </row>
    <row r="57" spans="1:9" ht="15" x14ac:dyDescent="0.3">
      <c r="A57" s="22"/>
      <c r="B57" s="22"/>
      <c r="C57" s="26" t="s">
        <v>34</v>
      </c>
      <c r="D57" s="26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36</v>
      </c>
      <c r="D58" s="26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40</v>
      </c>
      <c r="D59" s="26"/>
      <c r="E59" s="32"/>
      <c r="F59" s="32"/>
      <c r="G59" s="32"/>
      <c r="H59" s="32"/>
      <c r="I59" s="22"/>
    </row>
    <row r="60" spans="1:9" x14ac:dyDescent="0.2">
      <c r="C60" s="8"/>
      <c r="D60" s="8"/>
    </row>
  </sheetData>
  <sortState xmlns:xlrd2="http://schemas.microsoft.com/office/spreadsheetml/2017/richdata2" ref="C37:H51">
    <sortCondition descending="1" ref="H37:H51"/>
  </sortState>
  <mergeCells count="8">
    <mergeCell ref="C11:C12"/>
    <mergeCell ref="C35:C36"/>
    <mergeCell ref="E35:E36"/>
    <mergeCell ref="F35:F36"/>
    <mergeCell ref="F11:F12"/>
    <mergeCell ref="E11:E12"/>
    <mergeCell ref="D11:D12"/>
    <mergeCell ref="D35:D36"/>
  </mergeCells>
  <phoneticPr fontId="30" type="noConversion"/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ignoredErrors>
    <ignoredError sqref="G12:H12 E12:F12 D11:F11 D12 D36:H36 D35:F35 H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H6" sqref="H6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8.7109375" style="7" customWidth="1"/>
    <col min="4" max="8" width="13.42578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50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65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44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4" t="s">
        <v>48</v>
      </c>
      <c r="F5" s="22"/>
      <c r="G5" s="22"/>
      <c r="H5" s="22"/>
      <c r="I5" s="22"/>
    </row>
    <row r="6" spans="1:13" s="87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6"/>
      <c r="K6" s="86"/>
      <c r="L6" s="86"/>
    </row>
    <row r="7" spans="1:13" ht="19.5" x14ac:dyDescent="0.4">
      <c r="A7" s="73"/>
      <c r="B7" s="73"/>
      <c r="C7" s="73"/>
      <c r="D7" s="73"/>
      <c r="E7" s="42" t="s">
        <v>59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60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29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105" t="s">
        <v>30</v>
      </c>
      <c r="D10" s="107" t="s">
        <v>41</v>
      </c>
      <c r="E10" s="107" t="s">
        <v>42</v>
      </c>
      <c r="F10" s="109" t="s">
        <v>45</v>
      </c>
      <c r="G10" s="100" t="s">
        <v>64</v>
      </c>
      <c r="H10" s="100"/>
      <c r="I10" s="22"/>
    </row>
    <row r="11" spans="1:13" ht="15.75" thickBot="1" x14ac:dyDescent="0.35">
      <c r="A11" s="22"/>
      <c r="B11" s="22"/>
      <c r="C11" s="106"/>
      <c r="D11" s="108"/>
      <c r="E11" s="108"/>
      <c r="F11" s="110"/>
      <c r="G11" s="93" t="s">
        <v>45</v>
      </c>
      <c r="H11" s="93" t="s">
        <v>66</v>
      </c>
      <c r="I11" s="22"/>
    </row>
    <row r="12" spans="1:13" ht="15.75" thickTop="1" x14ac:dyDescent="0.3">
      <c r="A12" s="22"/>
      <c r="B12" s="22"/>
      <c r="C12" s="90" t="s">
        <v>10</v>
      </c>
      <c r="D12" s="77">
        <v>2012562.053070002</v>
      </c>
      <c r="E12" s="77">
        <v>2120775.0448599993</v>
      </c>
      <c r="F12" s="77">
        <v>2373757.8959499975</v>
      </c>
      <c r="G12" s="77">
        <v>164489.42742000008</v>
      </c>
      <c r="H12" s="77">
        <v>228832.83936999989</v>
      </c>
      <c r="I12" s="22"/>
    </row>
    <row r="13" spans="1:13" ht="15" x14ac:dyDescent="0.3">
      <c r="A13" s="22"/>
      <c r="B13" s="22"/>
      <c r="C13" s="90" t="s">
        <v>11</v>
      </c>
      <c r="D13" s="77">
        <v>1049621.1880300038</v>
      </c>
      <c r="E13" s="77">
        <v>1040118.5029299996</v>
      </c>
      <c r="F13" s="77">
        <v>999693.10846000316</v>
      </c>
      <c r="G13" s="77">
        <v>75070.468290000004</v>
      </c>
      <c r="H13" s="77">
        <v>83497.87504999993</v>
      </c>
      <c r="I13" s="22"/>
    </row>
    <row r="14" spans="1:13" ht="15" x14ac:dyDescent="0.3">
      <c r="A14" s="22"/>
      <c r="B14" s="22"/>
      <c r="C14" s="90" t="s">
        <v>12</v>
      </c>
      <c r="D14" s="77">
        <v>739127.16445999988</v>
      </c>
      <c r="E14" s="77">
        <v>840750.97059999907</v>
      </c>
      <c r="F14" s="77">
        <v>877935.81252000027</v>
      </c>
      <c r="G14" s="77">
        <v>73913.499760000021</v>
      </c>
      <c r="H14" s="77">
        <v>65862.297589999973</v>
      </c>
      <c r="I14" s="22"/>
    </row>
    <row r="15" spans="1:13" ht="15" x14ac:dyDescent="0.3">
      <c r="A15" s="22"/>
      <c r="B15" s="22"/>
      <c r="C15" s="90" t="s">
        <v>26</v>
      </c>
      <c r="D15" s="77">
        <v>856919.43288999877</v>
      </c>
      <c r="E15" s="77">
        <v>989041.30831999984</v>
      </c>
      <c r="F15" s="77">
        <v>1393201.4200299985</v>
      </c>
      <c r="G15" s="77">
        <v>109801.26686000021</v>
      </c>
      <c r="H15" s="77">
        <v>174119.84166999973</v>
      </c>
      <c r="I15" s="22"/>
    </row>
    <row r="16" spans="1:13" ht="15" x14ac:dyDescent="0.3">
      <c r="A16" s="22"/>
      <c r="B16" s="22"/>
      <c r="C16" s="90" t="s">
        <v>27</v>
      </c>
      <c r="D16" s="77">
        <v>84538.819820000048</v>
      </c>
      <c r="E16" s="77">
        <v>111569.26066999996</v>
      </c>
      <c r="F16" s="77">
        <v>93747.686639999927</v>
      </c>
      <c r="G16" s="77">
        <v>7013.6635299999989</v>
      </c>
      <c r="H16" s="77">
        <v>6893.838240000001</v>
      </c>
      <c r="I16" s="22"/>
    </row>
    <row r="17" spans="1:9" ht="15" x14ac:dyDescent="0.3">
      <c r="A17" s="22"/>
      <c r="B17" s="22"/>
      <c r="C17" s="90" t="s">
        <v>13</v>
      </c>
      <c r="D17" s="77">
        <v>498648.90262000018</v>
      </c>
      <c r="E17" s="77">
        <v>514197.97433999815</v>
      </c>
      <c r="F17" s="77">
        <v>619338.78790000197</v>
      </c>
      <c r="G17" s="77">
        <v>41964.604679999982</v>
      </c>
      <c r="H17" s="77">
        <v>51327.469750000062</v>
      </c>
      <c r="I17" s="22"/>
    </row>
    <row r="18" spans="1:9" ht="15" x14ac:dyDescent="0.3">
      <c r="A18" s="22"/>
      <c r="B18" s="22"/>
      <c r="C18" s="90" t="s">
        <v>25</v>
      </c>
      <c r="D18" s="77">
        <v>15997650.081280045</v>
      </c>
      <c r="E18" s="77">
        <v>16464569.227830082</v>
      </c>
      <c r="F18" s="77">
        <v>16175503.668699944</v>
      </c>
      <c r="G18" s="77">
        <v>1335946.7823400004</v>
      </c>
      <c r="H18" s="77">
        <v>1240869.1068599988</v>
      </c>
      <c r="I18" s="22"/>
    </row>
    <row r="19" spans="1:9" ht="15" x14ac:dyDescent="0.3">
      <c r="A19" s="22"/>
      <c r="B19" s="22"/>
      <c r="C19" s="90" t="s">
        <v>57</v>
      </c>
      <c r="D19" s="77">
        <v>95327.082509999964</v>
      </c>
      <c r="E19" s="77">
        <v>101957.6641299999</v>
      </c>
      <c r="F19" s="77">
        <v>179772.34561999995</v>
      </c>
      <c r="G19" s="77">
        <v>6950.8382699999975</v>
      </c>
      <c r="H19" s="77">
        <v>7782.5569100000039</v>
      </c>
      <c r="I19" s="22"/>
    </row>
    <row r="20" spans="1:9" ht="15" x14ac:dyDescent="0.3">
      <c r="A20" s="22"/>
      <c r="B20" s="22"/>
      <c r="C20" s="90" t="s">
        <v>14</v>
      </c>
      <c r="D20" s="77">
        <v>5613964.0057400195</v>
      </c>
      <c r="E20" s="77">
        <v>4445958.4187400108</v>
      </c>
      <c r="F20" s="77">
        <v>4617178.5041100048</v>
      </c>
      <c r="G20" s="77">
        <v>305794.32325999986</v>
      </c>
      <c r="H20" s="77">
        <v>362135.31616000022</v>
      </c>
      <c r="I20" s="22"/>
    </row>
    <row r="21" spans="1:9" ht="15" x14ac:dyDescent="0.3">
      <c r="A21" s="22"/>
      <c r="B21" s="22"/>
      <c r="C21" s="90" t="s">
        <v>15</v>
      </c>
      <c r="D21" s="77">
        <v>3090354.9651200026</v>
      </c>
      <c r="E21" s="77">
        <v>3245098.9870999977</v>
      </c>
      <c r="F21" s="77">
        <v>3535326.6881300095</v>
      </c>
      <c r="G21" s="77">
        <v>237889.01718</v>
      </c>
      <c r="H21" s="77">
        <v>275951.58577999932</v>
      </c>
      <c r="I21" s="22"/>
    </row>
    <row r="22" spans="1:9" ht="15" x14ac:dyDescent="0.3">
      <c r="A22" s="22"/>
      <c r="B22" s="22"/>
      <c r="C22" s="90" t="s">
        <v>35</v>
      </c>
      <c r="D22" s="77">
        <v>184018.07537000006</v>
      </c>
      <c r="E22" s="77">
        <v>213247.9749399999</v>
      </c>
      <c r="F22" s="77">
        <v>182394.10937000002</v>
      </c>
      <c r="G22" s="77">
        <v>17637.12731</v>
      </c>
      <c r="H22" s="77">
        <v>21960.851240000007</v>
      </c>
      <c r="I22" s="22"/>
    </row>
    <row r="23" spans="1:9" ht="15" x14ac:dyDescent="0.3">
      <c r="A23" s="22"/>
      <c r="B23" s="22"/>
      <c r="C23" s="90" t="s">
        <v>58</v>
      </c>
      <c r="D23" s="77">
        <v>704647.58929999731</v>
      </c>
      <c r="E23" s="77">
        <v>553057.77562999923</v>
      </c>
      <c r="F23" s="77">
        <v>555367.41049999883</v>
      </c>
      <c r="G23" s="77">
        <v>44133.74669999996</v>
      </c>
      <c r="H23" s="77">
        <v>34415.952339999974</v>
      </c>
      <c r="I23" s="22"/>
    </row>
    <row r="24" spans="1:9" ht="15" x14ac:dyDescent="0.3">
      <c r="A24" s="22"/>
      <c r="B24" s="22"/>
      <c r="C24" s="90" t="s">
        <v>16</v>
      </c>
      <c r="D24" s="77">
        <v>120246.0883799999</v>
      </c>
      <c r="E24" s="77">
        <v>184244.13518999991</v>
      </c>
      <c r="F24" s="77">
        <v>136566.96625000011</v>
      </c>
      <c r="G24" s="77">
        <v>11038.794280000007</v>
      </c>
      <c r="H24" s="77">
        <v>9417.6416499999996</v>
      </c>
      <c r="I24" s="22"/>
    </row>
    <row r="25" spans="1:9" ht="15" x14ac:dyDescent="0.3">
      <c r="A25" s="22"/>
      <c r="B25" s="22"/>
      <c r="C25" s="90" t="s">
        <v>17</v>
      </c>
      <c r="D25" s="77">
        <v>9927236.9115899038</v>
      </c>
      <c r="E25" s="77">
        <v>8484063.5465499908</v>
      </c>
      <c r="F25" s="77">
        <v>9004724.5892099403</v>
      </c>
      <c r="G25" s="77">
        <v>647078.59780000267</v>
      </c>
      <c r="H25" s="77">
        <v>709691.26374000032</v>
      </c>
      <c r="I25" s="85"/>
    </row>
    <row r="26" spans="1:9" ht="15" x14ac:dyDescent="0.3">
      <c r="A26" s="22"/>
      <c r="B26" s="22"/>
      <c r="C26" s="90" t="s">
        <v>18</v>
      </c>
      <c r="D26" s="77">
        <v>130891.60438999996</v>
      </c>
      <c r="E26" s="77">
        <v>134099.91382000002</v>
      </c>
      <c r="F26" s="77">
        <v>103779.30248000003</v>
      </c>
      <c r="G26" s="77">
        <v>12797.439950000002</v>
      </c>
      <c r="H26" s="77">
        <v>5252.7634399999997</v>
      </c>
      <c r="I26" s="85"/>
    </row>
    <row r="27" spans="1:9" ht="15" x14ac:dyDescent="0.3">
      <c r="A27" s="22"/>
      <c r="B27" s="22"/>
      <c r="C27" s="82" t="s">
        <v>23</v>
      </c>
      <c r="D27" s="83">
        <f>+SUM(D12:D26)</f>
        <v>41105753.964569978</v>
      </c>
      <c r="E27" s="83">
        <f t="shared" ref="E27:H27" si="0">+SUM(E12:E26)</f>
        <v>39442750.705650076</v>
      </c>
      <c r="F27" s="83">
        <f t="shared" si="0"/>
        <v>40848288.295869894</v>
      </c>
      <c r="G27" s="83">
        <f t="shared" si="0"/>
        <v>3091519.597630003</v>
      </c>
      <c r="H27" s="83">
        <f t="shared" si="0"/>
        <v>3278011.1997899981</v>
      </c>
      <c r="I27" s="85"/>
    </row>
    <row r="28" spans="1:9" ht="15" x14ac:dyDescent="0.3">
      <c r="A28" s="22"/>
      <c r="B28" s="22"/>
      <c r="C28" s="78" t="s">
        <v>24</v>
      </c>
      <c r="D28" s="79">
        <f>+D27/D29</f>
        <v>0.65458528267532212</v>
      </c>
      <c r="E28" s="79">
        <f>+E27/E29</f>
        <v>0.61528655889615114</v>
      </c>
      <c r="F28" s="79">
        <f>+F27/F29</f>
        <v>0.57939134589318575</v>
      </c>
      <c r="G28" s="79">
        <f>+G27/G29</f>
        <v>0.57475253414373972</v>
      </c>
      <c r="H28" s="79">
        <f>+H27/H29</f>
        <v>0.5553183833037818</v>
      </c>
      <c r="I28" s="22"/>
    </row>
    <row r="29" spans="1:9" ht="15.75" thickBot="1" x14ac:dyDescent="0.35">
      <c r="A29" s="22"/>
      <c r="B29" s="22"/>
      <c r="C29" s="80" t="s">
        <v>19</v>
      </c>
      <c r="D29" s="81">
        <v>62796636.362749785</v>
      </c>
      <c r="E29" s="81">
        <v>64104684.452090032</v>
      </c>
      <c r="F29" s="81">
        <v>70502068.395409763</v>
      </c>
      <c r="G29" s="81">
        <v>5378870.7556300145</v>
      </c>
      <c r="H29" s="81">
        <v>5902940.1841299972</v>
      </c>
      <c r="I29" s="72"/>
    </row>
    <row r="30" spans="1:9" ht="15.75" thickTop="1" x14ac:dyDescent="0.3">
      <c r="A30" s="22"/>
      <c r="B30" s="22"/>
      <c r="C30" s="78"/>
      <c r="D30" s="89"/>
      <c r="E30" s="89"/>
      <c r="F30" s="89"/>
      <c r="G30" s="89"/>
      <c r="H30" s="89"/>
      <c r="I30" s="72"/>
    </row>
    <row r="31" spans="1:9" s="10" customFormat="1" ht="19.5" x14ac:dyDescent="0.4">
      <c r="A31" s="42"/>
      <c r="B31" s="42"/>
      <c r="C31" s="42"/>
      <c r="D31" s="42"/>
      <c r="E31" s="42" t="s">
        <v>61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60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29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105" t="s">
        <v>30</v>
      </c>
      <c r="D34" s="107" t="s">
        <v>41</v>
      </c>
      <c r="E34" s="107" t="s">
        <v>42</v>
      </c>
      <c r="F34" s="109" t="s">
        <v>45</v>
      </c>
      <c r="G34" s="100" t="s">
        <v>64</v>
      </c>
      <c r="H34" s="100"/>
      <c r="I34" s="22"/>
    </row>
    <row r="35" spans="1:9" ht="15.75" thickBot="1" x14ac:dyDescent="0.35">
      <c r="A35" s="22"/>
      <c r="B35" s="22"/>
      <c r="C35" s="106"/>
      <c r="D35" s="108"/>
      <c r="E35" s="108"/>
      <c r="F35" s="110"/>
      <c r="G35" s="93" t="s">
        <v>45</v>
      </c>
      <c r="H35" s="93" t="s">
        <v>66</v>
      </c>
      <c r="I35" s="22"/>
    </row>
    <row r="36" spans="1:9" ht="15.75" thickTop="1" x14ac:dyDescent="0.3">
      <c r="A36" s="22"/>
      <c r="B36" s="22"/>
      <c r="C36" s="90" t="s">
        <v>10</v>
      </c>
      <c r="D36" s="77">
        <v>1954657.5132800017</v>
      </c>
      <c r="E36" s="77">
        <v>2090040.7976699998</v>
      </c>
      <c r="F36" s="77">
        <v>2313394.9670399972</v>
      </c>
      <c r="G36" s="77">
        <v>162192.72008000014</v>
      </c>
      <c r="H36" s="77">
        <v>225777.48054999995</v>
      </c>
      <c r="I36" s="22"/>
    </row>
    <row r="37" spans="1:9" ht="15" x14ac:dyDescent="0.3">
      <c r="A37" s="22"/>
      <c r="B37" s="22"/>
      <c r="C37" s="90" t="s">
        <v>11</v>
      </c>
      <c r="D37" s="77">
        <v>1045914.9356600036</v>
      </c>
      <c r="E37" s="77">
        <v>1036354.4332299994</v>
      </c>
      <c r="F37" s="77">
        <v>994225.79013000289</v>
      </c>
      <c r="G37" s="77">
        <v>75005.341730000015</v>
      </c>
      <c r="H37" s="77">
        <v>83371.866829999926</v>
      </c>
      <c r="I37" s="22"/>
    </row>
    <row r="38" spans="1:9" ht="15" x14ac:dyDescent="0.3">
      <c r="A38" s="22"/>
      <c r="B38" s="22"/>
      <c r="C38" s="90" t="s">
        <v>12</v>
      </c>
      <c r="D38" s="77">
        <v>737483.24892999989</v>
      </c>
      <c r="E38" s="77">
        <v>837953.48462999915</v>
      </c>
      <c r="F38" s="77">
        <v>875885.49993000017</v>
      </c>
      <c r="G38" s="77">
        <v>73335.419770000037</v>
      </c>
      <c r="H38" s="77">
        <v>65761.517899999963</v>
      </c>
      <c r="I38" s="22"/>
    </row>
    <row r="39" spans="1:9" ht="15" x14ac:dyDescent="0.3">
      <c r="A39" s="22"/>
      <c r="B39" s="22"/>
      <c r="C39" s="90" t="s">
        <v>26</v>
      </c>
      <c r="D39" s="77">
        <v>840900.13072999881</v>
      </c>
      <c r="E39" s="77">
        <v>971259.53403000033</v>
      </c>
      <c r="F39" s="77">
        <v>1371357.8941600006</v>
      </c>
      <c r="G39" s="77">
        <v>107896.03436000021</v>
      </c>
      <c r="H39" s="77">
        <v>172797.97307999968</v>
      </c>
      <c r="I39" s="22"/>
    </row>
    <row r="40" spans="1:9" ht="15" x14ac:dyDescent="0.3">
      <c r="A40" s="22"/>
      <c r="B40" s="22"/>
      <c r="C40" s="90" t="s">
        <v>27</v>
      </c>
      <c r="D40" s="77">
        <v>84538.355330000049</v>
      </c>
      <c r="E40" s="77">
        <v>111399.93803999998</v>
      </c>
      <c r="F40" s="77">
        <v>93522.31135999992</v>
      </c>
      <c r="G40" s="77">
        <v>6866.3016499999985</v>
      </c>
      <c r="H40" s="77">
        <v>6893.83824</v>
      </c>
      <c r="I40" s="22"/>
    </row>
    <row r="41" spans="1:9" ht="15" x14ac:dyDescent="0.3">
      <c r="A41" s="22"/>
      <c r="B41" s="22"/>
      <c r="C41" s="90" t="s">
        <v>13</v>
      </c>
      <c r="D41" s="77">
        <v>497549.9703899998</v>
      </c>
      <c r="E41" s="77">
        <v>512817.77655999816</v>
      </c>
      <c r="F41" s="77">
        <v>617780.52547000186</v>
      </c>
      <c r="G41" s="77">
        <v>41890.929999999986</v>
      </c>
      <c r="H41" s="77">
        <v>51180.278680000076</v>
      </c>
      <c r="I41" s="22"/>
    </row>
    <row r="42" spans="1:9" ht="15" x14ac:dyDescent="0.3">
      <c r="A42" s="22"/>
      <c r="B42" s="22"/>
      <c r="C42" s="90" t="s">
        <v>25</v>
      </c>
      <c r="D42" s="77">
        <v>11532796.465830026</v>
      </c>
      <c r="E42" s="77">
        <v>11534880.174139982</v>
      </c>
      <c r="F42" s="77">
        <v>12059458.287639901</v>
      </c>
      <c r="G42" s="77">
        <v>994840.79543000332</v>
      </c>
      <c r="H42" s="77">
        <v>1006131.0168400024</v>
      </c>
      <c r="I42" s="22"/>
    </row>
    <row r="43" spans="1:9" ht="15" x14ac:dyDescent="0.3">
      <c r="A43" s="22"/>
      <c r="B43" s="22"/>
      <c r="C43" s="90" t="s">
        <v>57</v>
      </c>
      <c r="D43" s="77">
        <v>93802.089939999903</v>
      </c>
      <c r="E43" s="77">
        <v>99848.251349999933</v>
      </c>
      <c r="F43" s="77">
        <v>178035.21865999993</v>
      </c>
      <c r="G43" s="77">
        <v>6738.7459500000004</v>
      </c>
      <c r="H43" s="77">
        <v>7616.0960700000023</v>
      </c>
      <c r="I43" s="22"/>
    </row>
    <row r="44" spans="1:9" ht="15" x14ac:dyDescent="0.3">
      <c r="A44" s="22"/>
      <c r="B44" s="22"/>
      <c r="C44" s="90" t="s">
        <v>14</v>
      </c>
      <c r="D44" s="77">
        <v>5441527.7891000174</v>
      </c>
      <c r="E44" s="77">
        <v>4426788.3002000172</v>
      </c>
      <c r="F44" s="77">
        <v>4598961.1219900027</v>
      </c>
      <c r="G44" s="77">
        <v>304393.13289999979</v>
      </c>
      <c r="H44" s="77">
        <v>359693.55919000029</v>
      </c>
      <c r="I44" s="22"/>
    </row>
    <row r="45" spans="1:9" ht="15" x14ac:dyDescent="0.3">
      <c r="A45" s="22"/>
      <c r="B45" s="22"/>
      <c r="C45" s="90" t="s">
        <v>15</v>
      </c>
      <c r="D45" s="77">
        <v>3060987.3101300038</v>
      </c>
      <c r="E45" s="77">
        <v>3217630.7926999973</v>
      </c>
      <c r="F45" s="77">
        <v>3506038.6269700085</v>
      </c>
      <c r="G45" s="77">
        <v>235287.60651999994</v>
      </c>
      <c r="H45" s="77">
        <v>273217.01332999923</v>
      </c>
      <c r="I45" s="22"/>
    </row>
    <row r="46" spans="1:9" ht="15" x14ac:dyDescent="0.3">
      <c r="A46" s="22"/>
      <c r="B46" s="22"/>
      <c r="C46" s="90" t="s">
        <v>35</v>
      </c>
      <c r="D46" s="77">
        <v>184014.65348000004</v>
      </c>
      <c r="E46" s="77">
        <v>213247.9749399999</v>
      </c>
      <c r="F46" s="77">
        <v>182394.10936999996</v>
      </c>
      <c r="G46" s="77">
        <v>17637.12731</v>
      </c>
      <c r="H46" s="77">
        <v>21960.851240000007</v>
      </c>
      <c r="I46" s="22"/>
    </row>
    <row r="47" spans="1:9" ht="15" x14ac:dyDescent="0.3">
      <c r="A47" s="22"/>
      <c r="B47" s="22"/>
      <c r="C47" s="90" t="s">
        <v>58</v>
      </c>
      <c r="D47" s="77">
        <v>477654.50559999893</v>
      </c>
      <c r="E47" s="77">
        <v>476512.75870999991</v>
      </c>
      <c r="F47" s="77">
        <v>550867.36095999891</v>
      </c>
      <c r="G47" s="77">
        <v>43909.208199999957</v>
      </c>
      <c r="H47" s="77">
        <v>34231.57852999997</v>
      </c>
      <c r="I47" s="22"/>
    </row>
    <row r="48" spans="1:9" ht="15" x14ac:dyDescent="0.3">
      <c r="A48" s="22"/>
      <c r="B48" s="22"/>
      <c r="C48" s="90" t="s">
        <v>16</v>
      </c>
      <c r="D48" s="77">
        <v>119884.63850999992</v>
      </c>
      <c r="E48" s="77">
        <v>179890.38786999992</v>
      </c>
      <c r="F48" s="77">
        <v>136265.07997000017</v>
      </c>
      <c r="G48" s="77">
        <v>10861.45396000001</v>
      </c>
      <c r="H48" s="77">
        <v>9417.6416499999996</v>
      </c>
      <c r="I48" s="85"/>
    </row>
    <row r="49" spans="1:9" ht="15" x14ac:dyDescent="0.3">
      <c r="A49" s="22"/>
      <c r="B49" s="22"/>
      <c r="C49" s="90" t="s">
        <v>17</v>
      </c>
      <c r="D49" s="77">
        <v>9222350.9739399012</v>
      </c>
      <c r="E49" s="77">
        <v>8122484.2218700005</v>
      </c>
      <c r="F49" s="77">
        <v>8519515.6605399754</v>
      </c>
      <c r="G49" s="77">
        <v>638387.08844000264</v>
      </c>
      <c r="H49" s="77">
        <v>700327.84735000029</v>
      </c>
      <c r="I49" s="85"/>
    </row>
    <row r="50" spans="1:9" ht="15" x14ac:dyDescent="0.3">
      <c r="A50" s="22"/>
      <c r="B50" s="22"/>
      <c r="C50" s="90" t="s">
        <v>18</v>
      </c>
      <c r="D50" s="77">
        <v>118411.63344999998</v>
      </c>
      <c r="E50" s="77">
        <v>121680.03043</v>
      </c>
      <c r="F50" s="77">
        <v>100781.40339000004</v>
      </c>
      <c r="G50" s="77">
        <v>12712.716930000002</v>
      </c>
      <c r="H50" s="77">
        <v>5208.0880999999999</v>
      </c>
      <c r="I50" s="85"/>
    </row>
    <row r="51" spans="1:9" ht="15" x14ac:dyDescent="0.3">
      <c r="A51" s="22"/>
      <c r="B51" s="22"/>
      <c r="C51" s="82" t="s">
        <v>23</v>
      </c>
      <c r="D51" s="83">
        <f>+SUM(D36:D50)</f>
        <v>35412474.214299954</v>
      </c>
      <c r="E51" s="83">
        <f t="shared" ref="E51" si="1">+SUM(E36:E50)</f>
        <v>33952788.856369987</v>
      </c>
      <c r="F51" s="83">
        <f t="shared" ref="F51:H51" si="2">+SUM(F36:F50)</f>
        <v>36098483.857579887</v>
      </c>
      <c r="G51" s="83">
        <f t="shared" si="2"/>
        <v>2731954.6232300061</v>
      </c>
      <c r="H51" s="83">
        <f t="shared" si="2"/>
        <v>3023586.647580002</v>
      </c>
      <c r="I51" s="22"/>
    </row>
    <row r="52" spans="1:9" ht="15" x14ac:dyDescent="0.3">
      <c r="A52" s="22"/>
      <c r="B52" s="22"/>
      <c r="C52" s="78" t="s">
        <v>24</v>
      </c>
      <c r="D52" s="79">
        <f>+D51/D53</f>
        <v>0.63130808761418289</v>
      </c>
      <c r="E52" s="79">
        <f>+E51/E53</f>
        <v>0.58848218549061515</v>
      </c>
      <c r="F52" s="79">
        <f>+F51/F53</f>
        <v>0.5601516875159519</v>
      </c>
      <c r="G52" s="79">
        <f>+G51/G53</f>
        <v>0.55789004967522671</v>
      </c>
      <c r="H52" s="79">
        <f>+H51/H53</f>
        <v>0.54384006141637242</v>
      </c>
      <c r="I52" s="72"/>
    </row>
    <row r="53" spans="1:9" ht="15.75" thickBot="1" x14ac:dyDescent="0.35">
      <c r="A53" s="22"/>
      <c r="B53" s="22"/>
      <c r="C53" s="80" t="s">
        <v>19</v>
      </c>
      <c r="D53" s="81">
        <v>56093807.301169738</v>
      </c>
      <c r="E53" s="81">
        <v>57695525.359129928</v>
      </c>
      <c r="F53" s="81">
        <v>64444122.301339813</v>
      </c>
      <c r="G53" s="81">
        <v>4896940.9381300164</v>
      </c>
      <c r="H53" s="81">
        <v>5559698.2680999972</v>
      </c>
      <c r="I53" s="22"/>
    </row>
    <row r="54" spans="1:9" ht="15.75" thickTop="1" x14ac:dyDescent="0.3">
      <c r="A54" s="22"/>
      <c r="B54" s="22"/>
      <c r="C54" s="26" t="s">
        <v>38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31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34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39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40</v>
      </c>
      <c r="D58" s="22"/>
      <c r="E58" s="22"/>
      <c r="F58" s="22"/>
      <c r="G58" s="85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8">
    <mergeCell ref="C34:C35"/>
    <mergeCell ref="D34:D35"/>
    <mergeCell ref="E34:E35"/>
    <mergeCell ref="F34:F35"/>
    <mergeCell ref="C10:C11"/>
    <mergeCell ref="D10:D11"/>
    <mergeCell ref="E10:E11"/>
    <mergeCell ref="F10:F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Mario Valencia
Fecha:                    14 de abril 2026</dc:description>
  <cp:lastModifiedBy>Martha Cecilia Alvarez Rubiano</cp:lastModifiedBy>
  <cp:lastPrinted>2024-10-10T16:21:16Z</cp:lastPrinted>
  <dcterms:created xsi:type="dcterms:W3CDTF">2007-05-30T23:21:29Z</dcterms:created>
  <dcterms:modified xsi:type="dcterms:W3CDTF">2026-04-14T19:50:07Z</dcterms:modified>
</cp:coreProperties>
</file>