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16" documentId="14_{8F1A6F5E-D6F1-4D6F-A70B-652BC659DA40}" xr6:coauthVersionLast="47" xr6:coauthVersionMax="47" xr10:uidLastSave="{5A8C8A50-4351-4A3A-91A0-04AF28063506}"/>
  <bookViews>
    <workbookView xWindow="-120" yWindow="-120" windowWidth="29040" windowHeight="15720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C15" i="1"/>
  <c r="C14" i="1"/>
  <c r="G35" i="2"/>
  <c r="B44" i="1"/>
  <c r="B43" i="1"/>
  <c r="D28" i="2" l="1"/>
  <c r="E28" i="2"/>
  <c r="F28" i="2"/>
  <c r="G27" i="6"/>
  <c r="H27" i="6"/>
  <c r="G51" i="6"/>
  <c r="H51" i="6"/>
  <c r="H28" i="2" l="1"/>
  <c r="H29" i="2" s="1"/>
  <c r="G28" i="2"/>
  <c r="G29" i="2" s="1"/>
  <c r="H52" i="2" l="1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<sst xmlns="http://schemas.openxmlformats.org/spreadsheetml/2006/main" count="171" uniqueCount="78">
  <si>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</si>
  <si>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</si>
  <si>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</si>
  <si>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</si>
  <si>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</si>
  <si>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</si>
  <si>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</si>
  <si>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</si>
  <si>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</si>
  <si>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</si>
  <si>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</si>
  <si>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</si>
  <si>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</si>
  <si>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</si>
  <si>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</si>
  <si>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</si>
  <si>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</si>
  <si>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</si>
  <si>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</si>
  <si>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</si>
  <si>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</si>
  <si>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</si>
  <si>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</si>
  <si>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</si>
  <si>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</si>
  <si>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</si>
  <si>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</si>
  <si>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</si>
  <si>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</si>
  <si>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</si>
  <si>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</si>
  <si>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</si>
  <si>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</si>
  <si>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</si>
  <si>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</si>
  <si>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</si>
  <si>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</si>
  <si>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</si>
  <si>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</si>
  <si>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</si>
  <si>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</si>
  <si>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</si>
  <si>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</si>
  <si>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</si>
  <si>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</si>
  <si>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</si>
  <si>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</si>
  <si>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</si>
  <si>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</si>
  <si>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</si>
  <si>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</si>
  <si>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</si>
  <si>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</si>
  <si>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</si>
  <si>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</si>
  <si>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</si>
  <si>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</si>
  <si>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</si>
  <si>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</si>
  <si>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</si>
  <si>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</si>
  <si>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</si>
  <si>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</si>
  <si>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</si>
  <si>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</si>
  <si>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</si>
  <si>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</si>
  <si>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Corea del Sur</t>
  </si>
  <si>
    <t>Costa Rica</t>
  </si>
  <si>
    <t>Puerto Rico</t>
  </si>
  <si>
    <t>2024-ene-jul</t>
  </si>
  <si>
    <t>2025-ene-jul</t>
  </si>
  <si>
    <t>Enero - julio</t>
  </si>
  <si>
    <t xml:space="preserve">                   Año completo 2022 - 2024 y acumulado enero - julio 2024 - 2025</t>
  </si>
  <si>
    <t xml:space="preserve">                   Año completo 2022 - 2024 y acumulado enero-julio 2024 - 2025*</t>
  </si>
  <si>
    <t>Enero - agosto</t>
  </si>
  <si>
    <t>2024-ene-ago</t>
  </si>
  <si>
    <t>2025-ene-ago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</si>
</sst>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0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168" fontId="20" fillId="0" borderId="0" xfId="3" applyNumberFormat="1" applyFont="1" applyAlignment="1">
      <alignment horizont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2024-ene-ago</c:v>
                </c:pt>
                <c:pt idx="5">
                  <c:v>2025-ene-ago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27306.482277910414</c:v>
                </c:pt>
                <c:pt idx="1">
                  <c:v>38054.525084009998</c:v>
                </c:pt>
                <c:pt idx="2">
                  <c:v>33794.719858310054</c:v>
                </c:pt>
                <c:pt idx="3">
                  <c:v>33749.462482410258</c:v>
                </c:pt>
                <c:pt idx="4">
                  <c:v>21802.836386300009</c:v>
                </c:pt>
                <c:pt idx="5">
                  <c:v>23591.770470630028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2024-ene-ago</c:v>
                </c:pt>
                <c:pt idx="5">
                  <c:v>2025-ene-ago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18454.997362710001</c:v>
                </c:pt>
                <c:pt idx="2">
                  <c:v>17045.828415129923</c:v>
                </c:pt>
                <c:pt idx="3">
                  <c:v>18826.170831759991</c:v>
                </c:pt>
                <c:pt idx="4">
                  <c:v>12290.830767409976</c:v>
                </c:pt>
                <c:pt idx="5">
                  <c:v>14577.652776870002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2024-ene-jul</c:v>
                </c:pt>
                <c:pt idx="5">
                  <c:v>2025-ene-jul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-8040.896818748879</c:v>
                </c:pt>
                <c:pt idx="1">
                  <c:v>-7749.0651127291785</c:v>
                </c:pt>
                <c:pt idx="2">
                  <c:v>-5172.8219996904736</c:v>
                </c:pt>
                <c:pt idx="3">
                  <c:v>-3676.9245087998279</c:v>
                </c:pt>
                <c:pt idx="4">
                  <c:v>-2538.9484752900826</c:v>
                </c:pt>
                <c:pt idx="5">
                  <c:v>-1468.3114847000834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2024-ene-jul</c:v>
                </c:pt>
                <c:pt idx="5">
                  <c:v>2025-ene-jul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-16328.744616869481</c:v>
                </c:pt>
                <c:pt idx="1">
                  <c:v>-20788.225613729253</c:v>
                </c:pt>
                <c:pt idx="2">
                  <c:v>-16496.651463460177</c:v>
                </c:pt>
                <c:pt idx="3">
                  <c:v>-13410.184079119972</c:v>
                </c:pt>
                <c:pt idx="4">
                  <c:v>-8059.9968869102831</c:v>
                </c:pt>
                <c:pt idx="5">
                  <c:v>-6693.0353648201217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2024-ene-jul</c:v>
                </c:pt>
                <c:pt idx="5">
                  <c:v>2025-ene-jul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37406.602442969481</c:v>
                </c:pt>
                <c:pt idx="1">
                  <c:v>48671.662321561416</c:v>
                </c:pt>
                <c:pt idx="2">
                  <c:v>41105.753964571115</c:v>
                </c:pt>
                <c:pt idx="3">
                  <c:v>39442.750705649923</c:v>
                </c:pt>
                <c:pt idx="4">
                  <c:v>22758.451759520154</c:v>
                </c:pt>
                <c:pt idx="5">
                  <c:v>23549.205653909772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2024-ene-jul</c:v>
                </c:pt>
                <c:pt idx="5">
                  <c:v>2025-ene-jul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33867.859768319686</c:v>
                </c:pt>
                <c:pt idx="1">
                  <c:v>41812.716721301033</c:v>
                </c:pt>
                <c:pt idx="2">
                  <c:v>35412.474214299487</c:v>
                </c:pt>
                <c:pt idx="3">
                  <c:v>33952.788856370113</c:v>
                </c:pt>
                <c:pt idx="4">
                  <c:v>19781.694231040103</c:v>
                </c:pt>
                <c:pt idx="5">
                  <c:v>20575.453697059998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abSelected="1" zoomScale="110" zoomScaleNormal="110" workbookViewId="0">
      <selection activeCell="B16" sqref="B16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2" t="s">
        <v>33</v>
      </c>
      <c r="D8" s="92"/>
      <c r="E8" s="92" t="s">
        <v>23</v>
      </c>
      <c r="F8" s="92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27306.482277910414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38054.525084009998</v>
      </c>
      <c r="D11" s="53">
        <f t="shared" ref="D11:D13" si="0">+((C11/C10)-1)*100</f>
        <v>39.360774107451469</v>
      </c>
      <c r="E11" s="54">
        <v>18454.997362710001</v>
      </c>
      <c r="F11" s="53">
        <f t="shared" ref="F11:F13" si="1">+((E11/E10)-1)*100</f>
        <v>18.072221388027288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33794.719858310054</v>
      </c>
      <c r="D12" s="66">
        <f t="shared" si="0"/>
        <v>-11.193951879036479</v>
      </c>
      <c r="E12" s="54">
        <v>17045.828415129923</v>
      </c>
      <c r="F12" s="66">
        <f t="shared" si="1"/>
        <v>-7.6357038686303502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-0.13391848220534186</v>
      </c>
      <c r="E13" s="54">
        <v>18826.170831759991</v>
      </c>
      <c r="F13" s="53">
        <f t="shared" si="1"/>
        <v>10.444446425671106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76</v>
      </c>
      <c r="C14" s="62">
        <f>+pg.2!G28/1000</f>
        <v>21802.836386300009</v>
      </c>
      <c r="D14" s="53"/>
      <c r="E14" s="64">
        <f>+pg.2!G52/1000</f>
        <v>12290.830767409976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77</v>
      </c>
      <c r="C15" s="63">
        <f>+pg.2!H28/1000</f>
        <v>23591.770470630028</v>
      </c>
      <c r="D15" s="63">
        <f>+((C15/C14)-1)*100</f>
        <v>8.2050520979651598</v>
      </c>
      <c r="E15" s="65">
        <f>+pg.2!H52/1000</f>
        <v>14577.652776870002</v>
      </c>
      <c r="F15" s="63">
        <f>+((E15/E14)-1)*100</f>
        <v>18.605918938561096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2" t="s">
        <v>8</v>
      </c>
      <c r="D22" s="92"/>
      <c r="E22" s="92" t="s">
        <v>6</v>
      </c>
      <c r="F22" s="92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37406.602442969481</v>
      </c>
      <c r="D24" s="53"/>
      <c r="E24" s="54">
        <v>33867.859768319686</v>
      </c>
      <c r="F24" s="53"/>
      <c r="G24" s="22"/>
      <c r="H24" s="93"/>
      <c r="I24" s="93"/>
      <c r="J24" s="27"/>
      <c r="K24" s="27"/>
    </row>
    <row r="25" spans="1:11" ht="15" x14ac:dyDescent="0.3">
      <c r="A25" s="22"/>
      <c r="B25" s="52">
        <v>2022</v>
      </c>
      <c r="C25" s="53">
        <v>48671.662321561416</v>
      </c>
      <c r="D25" s="53">
        <f>+((C25/C24)-1)*100</f>
        <v>30.115164550875129</v>
      </c>
      <c r="E25" s="54">
        <v>41812.716721301033</v>
      </c>
      <c r="F25" s="53">
        <f>+((E25/E24)-1)*100</f>
        <v>23.45839686159632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41105.753964571115</v>
      </c>
      <c r="D26" s="66">
        <f>+((C26/C25)-1)*100</f>
        <v>-15.544791355191956</v>
      </c>
      <c r="E26" s="54">
        <v>35412.474214299487</v>
      </c>
      <c r="F26" s="66">
        <f>+((E26/E25)-1)*100</f>
        <v>-15.306928152173882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39442.750705649923</v>
      </c>
      <c r="D27" s="66">
        <f>+((C27/C26)-1)*100</f>
        <v>-4.0456702493634538</v>
      </c>
      <c r="E27" s="54">
        <v>33952.788856370113</v>
      </c>
      <c r="F27" s="66">
        <f>+((E27/E26)-1)*100</f>
        <v>-4.1219524766782811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70</v>
      </c>
      <c r="C28" s="62">
        <v>22758.451759520154</v>
      </c>
      <c r="D28" s="53"/>
      <c r="E28" s="64">
        <v>19781.694231040103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71</v>
      </c>
      <c r="C29" s="63">
        <v>23549.205653909772</v>
      </c>
      <c r="D29" s="63">
        <f>+((C29/C28)-1)*100</f>
        <v>3.4745504779728043</v>
      </c>
      <c r="E29" s="65">
        <v>20575.453697059998</v>
      </c>
      <c r="F29" s="63">
        <f>+((E29/E28)-1)*100</f>
        <v>4.0125959725652915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-8040.896818748879</v>
      </c>
      <c r="D39" s="66">
        <v>-16328.744616869481</v>
      </c>
      <c r="E39" s="22"/>
      <c r="F39" s="22"/>
      <c r="G39" s="22"/>
      <c r="H39" s="93"/>
      <c r="I39" s="93"/>
      <c r="J39" s="27"/>
      <c r="K39" s="27"/>
    </row>
    <row r="40" spans="1:11" ht="15" x14ac:dyDescent="0.3">
      <c r="A40" s="22"/>
      <c r="B40" s="52">
        <v>2022</v>
      </c>
      <c r="C40" s="66">
        <v>-7749.0651127291785</v>
      </c>
      <c r="D40" s="66">
        <v>-20788.225613729253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-5172.8219996904736</v>
      </c>
      <c r="D41" s="66">
        <v>-16496.651463460177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-3676.9245087998279</v>
      </c>
      <c r="D42" s="66">
        <v>-13410.184079119972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2024-ene-jul</v>
      </c>
      <c r="C43" s="89">
        <v>-2538.9484752900826</v>
      </c>
      <c r="D43" s="89">
        <v>-8059.9968869102831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2025-ene-jul</v>
      </c>
      <c r="C44" s="67">
        <v>-1468.3114847000834</v>
      </c>
      <c r="D44" s="67">
        <v>-6693.0353648201217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topLeftCell="A5" zoomScaleNormal="100" workbookViewId="0">
      <selection activeCell="D54" sqref="D54:H54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73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4" t="s">
        <v>31</v>
      </c>
      <c r="D11" s="97" t="s">
        <v>43</v>
      </c>
      <c r="E11" s="97" t="s">
        <v>46</v>
      </c>
      <c r="F11" s="97" t="s">
        <v>47</v>
      </c>
      <c r="G11" s="96" t="s">
        <v>75</v>
      </c>
      <c r="H11" s="96"/>
      <c r="I11" s="22"/>
    </row>
    <row r="12" spans="1:13" ht="15.75" thickBot="1" x14ac:dyDescent="0.35">
      <c r="A12" s="22"/>
      <c r="B12" s="22"/>
      <c r="C12" s="95"/>
      <c r="D12" s="98"/>
      <c r="E12" s="98"/>
      <c r="F12" s="98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91" t="s">
        <v>11</v>
      </c>
      <c r="D13" s="77">
        <v>3124464.8745300081</v>
      </c>
      <c r="E13" s="77">
        <v>3274910.6014399962</v>
      </c>
      <c r="F13" s="77">
        <v>3196915.1706299954</v>
      </c>
      <c r="G13" s="77">
        <v>1970673.0263299884</v>
      </c>
      <c r="H13" s="77">
        <v>2180710.5882600071</v>
      </c>
      <c r="I13" s="22"/>
    </row>
    <row r="14" spans="1:13" ht="15" x14ac:dyDescent="0.3">
      <c r="A14" s="22"/>
      <c r="B14" s="22"/>
      <c r="C14" s="91" t="s">
        <v>12</v>
      </c>
      <c r="D14" s="77">
        <v>1130532.2881199999</v>
      </c>
      <c r="E14" s="77">
        <v>672395.80109000043</v>
      </c>
      <c r="F14" s="77">
        <v>663195.82317000034</v>
      </c>
      <c r="G14" s="77">
        <v>415446.41793</v>
      </c>
      <c r="H14" s="77">
        <v>982040.92940000095</v>
      </c>
      <c r="I14" s="22"/>
    </row>
    <row r="15" spans="1:13" ht="15" x14ac:dyDescent="0.3">
      <c r="A15" s="22"/>
      <c r="B15" s="22"/>
      <c r="C15" s="91" t="s">
        <v>13</v>
      </c>
      <c r="D15" s="77">
        <v>1575751.8739999998</v>
      </c>
      <c r="E15" s="77">
        <v>1040754.918890001</v>
      </c>
      <c r="F15" s="77">
        <v>1032243.0372199987</v>
      </c>
      <c r="G15" s="77">
        <v>680890.49121999939</v>
      </c>
      <c r="H15" s="77">
        <v>656386.82832000032</v>
      </c>
      <c r="I15" s="22"/>
    </row>
    <row r="16" spans="1:13" ht="15" x14ac:dyDescent="0.3">
      <c r="A16" s="22"/>
      <c r="B16" s="22"/>
      <c r="C16" s="91" t="s">
        <v>67</v>
      </c>
      <c r="D16" s="77">
        <v>609508.04877999995</v>
      </c>
      <c r="E16" s="77">
        <v>824802.03382999985</v>
      </c>
      <c r="F16" s="77">
        <v>1180226.2411900004</v>
      </c>
      <c r="G16" s="77">
        <v>753096.06170000008</v>
      </c>
      <c r="H16" s="77">
        <v>478938.88324</v>
      </c>
      <c r="I16" s="22"/>
    </row>
    <row r="17" spans="1:14" ht="15" x14ac:dyDescent="0.3">
      <c r="A17" s="22"/>
      <c r="B17" s="22"/>
      <c r="C17" s="91" t="s">
        <v>68</v>
      </c>
      <c r="D17" s="77">
        <v>318539.85029000021</v>
      </c>
      <c r="E17" s="77">
        <v>345682.60983000015</v>
      </c>
      <c r="F17" s="77">
        <v>352739.28974999976</v>
      </c>
      <c r="G17" s="77">
        <v>235957.44722999982</v>
      </c>
      <c r="H17" s="77">
        <v>244964.70234999969</v>
      </c>
      <c r="I17" s="22"/>
    </row>
    <row r="18" spans="1:14" ht="15" x14ac:dyDescent="0.3">
      <c r="A18" s="22"/>
      <c r="B18" s="22"/>
      <c r="C18" s="91" t="s">
        <v>14</v>
      </c>
      <c r="D18" s="77">
        <v>238800.88503000003</v>
      </c>
      <c r="E18" s="77">
        <v>198868.62939999995</v>
      </c>
      <c r="F18" s="77">
        <v>280230.52873000002</v>
      </c>
      <c r="G18" s="77">
        <v>150084.41076000003</v>
      </c>
      <c r="H18" s="77">
        <v>299145.16987000022</v>
      </c>
      <c r="I18" s="22"/>
    </row>
    <row r="19" spans="1:14" ht="15" x14ac:dyDescent="0.3">
      <c r="A19" s="22"/>
      <c r="B19" s="22"/>
      <c r="C19" s="91" t="s">
        <v>26</v>
      </c>
      <c r="D19" s="77">
        <v>14840229.37786999</v>
      </c>
      <c r="E19" s="77">
        <v>13286011.149410043</v>
      </c>
      <c r="F19" s="77">
        <v>14335029.894030027</v>
      </c>
      <c r="G19" s="77">
        <v>9441177.1429400202</v>
      </c>
      <c r="H19" s="77">
        <v>9899851.1188700143</v>
      </c>
      <c r="I19" s="22"/>
    </row>
    <row r="20" spans="1:14" ht="15" x14ac:dyDescent="0.3">
      <c r="A20" s="22"/>
      <c r="B20" s="22"/>
      <c r="C20" s="91" t="s">
        <v>42</v>
      </c>
      <c r="D20" s="77">
        <v>1075337.8051999998</v>
      </c>
      <c r="E20" s="77">
        <v>499205.36156000011</v>
      </c>
      <c r="F20" s="77">
        <v>272873.11217999988</v>
      </c>
      <c r="G20" s="77">
        <v>204114.66354000001</v>
      </c>
      <c r="H20" s="77">
        <v>121443.57015999994</v>
      </c>
      <c r="I20" s="22"/>
    </row>
    <row r="21" spans="1:14" ht="15" x14ac:dyDescent="0.3">
      <c r="A21" s="22"/>
      <c r="B21" s="22"/>
      <c r="C21" s="91" t="s">
        <v>15</v>
      </c>
      <c r="D21" s="77">
        <v>2829929.6010000063</v>
      </c>
      <c r="E21" s="77">
        <v>2299041.7873099991</v>
      </c>
      <c r="F21" s="77">
        <v>2304871.3270800007</v>
      </c>
      <c r="G21" s="77">
        <v>1461295.5994399998</v>
      </c>
      <c r="H21" s="77">
        <v>1444627.5201100016</v>
      </c>
      <c r="I21" s="22"/>
    </row>
    <row r="22" spans="1:14" ht="15" x14ac:dyDescent="0.3">
      <c r="A22" s="22"/>
      <c r="B22" s="22"/>
      <c r="C22" s="91" t="s">
        <v>16</v>
      </c>
      <c r="D22" s="77">
        <v>1752313.7103000002</v>
      </c>
      <c r="E22" s="77">
        <v>1878578.6013999986</v>
      </c>
      <c r="F22" s="77">
        <v>1956613.6135199978</v>
      </c>
      <c r="G22" s="77">
        <v>1373839.3528999963</v>
      </c>
      <c r="H22" s="77">
        <v>1002413.3809699997</v>
      </c>
      <c r="I22" s="22"/>
    </row>
    <row r="23" spans="1:14" ht="15" x14ac:dyDescent="0.3">
      <c r="A23" s="22"/>
      <c r="B23" s="22"/>
      <c r="C23" s="91" t="s">
        <v>69</v>
      </c>
      <c r="D23" s="77">
        <v>544696.31623000035</v>
      </c>
      <c r="E23" s="77">
        <v>826756.93926999893</v>
      </c>
      <c r="F23" s="77">
        <v>647655.01263999881</v>
      </c>
      <c r="G23" s="77">
        <v>469384.37384999957</v>
      </c>
      <c r="H23" s="77">
        <v>434696.66866999998</v>
      </c>
      <c r="I23" s="22"/>
    </row>
    <row r="24" spans="1:14" ht="15" x14ac:dyDescent="0.3">
      <c r="A24" s="22"/>
      <c r="B24" s="22"/>
      <c r="C24" s="91" t="s">
        <v>45</v>
      </c>
      <c r="D24" s="77">
        <v>614135.99179999926</v>
      </c>
      <c r="E24" s="77">
        <v>453213.31596999953</v>
      </c>
      <c r="F24" s="77">
        <v>507343.89749999979</v>
      </c>
      <c r="G24" s="77">
        <v>348766.7147999999</v>
      </c>
      <c r="H24" s="77">
        <v>415580.68892999995</v>
      </c>
      <c r="I24" s="22"/>
    </row>
    <row r="25" spans="1:14" ht="15" x14ac:dyDescent="0.3">
      <c r="A25" s="22"/>
      <c r="B25" s="22"/>
      <c r="C25" s="91" t="s">
        <v>17</v>
      </c>
      <c r="D25" s="77">
        <v>745854.99666999874</v>
      </c>
      <c r="E25" s="77">
        <v>711744.37363000063</v>
      </c>
      <c r="F25" s="77">
        <v>837648.44222999807</v>
      </c>
      <c r="G25" s="77">
        <v>553100.11372999894</v>
      </c>
      <c r="H25" s="77">
        <v>559709.86437999993</v>
      </c>
      <c r="I25" s="22"/>
    </row>
    <row r="26" spans="1:14" ht="15" x14ac:dyDescent="0.3">
      <c r="A26" s="22"/>
      <c r="B26" s="22"/>
      <c r="C26" s="91" t="s">
        <v>18</v>
      </c>
      <c r="D26" s="77">
        <v>8022096.445799984</v>
      </c>
      <c r="E26" s="77">
        <v>6809345.3793800017</v>
      </c>
      <c r="F26" s="77">
        <v>5178293.508929993</v>
      </c>
      <c r="G26" s="77">
        <v>3136754.2015600046</v>
      </c>
      <c r="H26" s="77">
        <v>4190521.9659500057</v>
      </c>
      <c r="I26" s="22"/>
    </row>
    <row r="27" spans="1:14" ht="15" x14ac:dyDescent="0.3">
      <c r="A27" s="22"/>
      <c r="B27" s="22"/>
      <c r="C27" s="91" t="s">
        <v>19</v>
      </c>
      <c r="D27" s="77">
        <v>632333.01833999937</v>
      </c>
      <c r="E27" s="77">
        <v>673408.35589999857</v>
      </c>
      <c r="F27" s="77">
        <v>1003583.5836100013</v>
      </c>
      <c r="G27" s="77">
        <v>608256.36836999923</v>
      </c>
      <c r="H27" s="77">
        <v>680738.59114999964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38054525.083959989</v>
      </c>
      <c r="E28" s="84">
        <f t="shared" si="0"/>
        <v>33794719.858310044</v>
      </c>
      <c r="F28" s="84">
        <f t="shared" si="0"/>
        <v>33749462.482410006</v>
      </c>
      <c r="G28" s="84">
        <f>+SUM(G13:G27)</f>
        <v>21802836.386300009</v>
      </c>
      <c r="H28" s="84">
        <f>+SUM(H13:H27)</f>
        <v>23591770.470630027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0.66867745054854544</v>
      </c>
      <c r="E29" s="79">
        <f t="shared" ref="E29:H29" si="1">+E28/E30</f>
        <v>0.67902979936813723</v>
      </c>
      <c r="F29" s="79">
        <f t="shared" si="1"/>
        <v>0.681029694495079</v>
      </c>
      <c r="G29" s="79">
        <f t="shared" si="1"/>
        <v>0.67122650303707632</v>
      </c>
      <c r="H29" s="79">
        <f t="shared" si="1"/>
        <v>0.72235138803919041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56910136.647709884</v>
      </c>
      <c r="E30" s="82">
        <v>49769126.317810059</v>
      </c>
      <c r="F30" s="82">
        <v>49556521.184340037</v>
      </c>
      <c r="G30" s="82">
        <v>32482085.089979965</v>
      </c>
      <c r="H30" s="82">
        <v>32659687.322910052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99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4" t="s">
        <v>31</v>
      </c>
      <c r="D35" s="97" t="s">
        <v>43</v>
      </c>
      <c r="E35" s="97" t="s">
        <v>46</v>
      </c>
      <c r="F35" s="97" t="s">
        <v>47</v>
      </c>
      <c r="G35" s="96" t="str">
        <f>+G11</f>
        <v>Enero - agosto</v>
      </c>
      <c r="H35" s="96"/>
      <c r="I35" s="22"/>
    </row>
    <row r="36" spans="1:9" ht="15.75" thickBot="1" x14ac:dyDescent="0.35">
      <c r="A36" s="22"/>
      <c r="B36" s="22"/>
      <c r="C36" s="95"/>
      <c r="D36" s="98"/>
      <c r="E36" s="98"/>
      <c r="F36" s="98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11</v>
      </c>
      <c r="D37" s="77">
        <v>2955908.5281400043</v>
      </c>
      <c r="E37" s="77">
        <v>2734895.2591500022</v>
      </c>
      <c r="F37" s="77">
        <v>2598401.5072299861</v>
      </c>
      <c r="G37" s="77">
        <v>1694180.8256199944</v>
      </c>
      <c r="H37" s="77">
        <v>1768356.8737100037</v>
      </c>
      <c r="I37" s="22"/>
    </row>
    <row r="38" spans="1:9" ht="15" x14ac:dyDescent="0.3">
      <c r="A38" s="22"/>
      <c r="B38" s="22"/>
      <c r="C38" s="76" t="s">
        <v>12</v>
      </c>
      <c r="D38" s="77">
        <v>505117.52742000023</v>
      </c>
      <c r="E38" s="77">
        <v>388599.19555</v>
      </c>
      <c r="F38" s="77">
        <v>469232.8513600002</v>
      </c>
      <c r="G38" s="77">
        <v>302006.4005499999</v>
      </c>
      <c r="H38" s="77">
        <v>462868.08261999965</v>
      </c>
      <c r="I38" s="22"/>
    </row>
    <row r="39" spans="1:9" ht="15" x14ac:dyDescent="0.3">
      <c r="A39" s="22"/>
      <c r="B39" s="22"/>
      <c r="C39" s="76" t="s">
        <v>13</v>
      </c>
      <c r="D39" s="77">
        <v>574994.32403000002</v>
      </c>
      <c r="E39" s="77">
        <v>539279.17359999975</v>
      </c>
      <c r="F39" s="77">
        <v>546781.88290999911</v>
      </c>
      <c r="G39" s="77">
        <v>346808.67435000004</v>
      </c>
      <c r="H39" s="77">
        <v>366162.68874999927</v>
      </c>
      <c r="I39" s="22"/>
    </row>
    <row r="40" spans="1:9" ht="15" x14ac:dyDescent="0.3">
      <c r="A40" s="22"/>
      <c r="B40" s="22"/>
      <c r="C40" s="76" t="s">
        <v>67</v>
      </c>
      <c r="D40" s="77">
        <v>270112.19422999991</v>
      </c>
      <c r="E40" s="77">
        <v>223403.13014000002</v>
      </c>
      <c r="F40" s="77">
        <v>270524.37043000001</v>
      </c>
      <c r="G40" s="77">
        <v>184175.02914000009</v>
      </c>
      <c r="H40" s="77">
        <v>207460.03977999996</v>
      </c>
      <c r="I40" s="22"/>
    </row>
    <row r="41" spans="1:9" ht="15" x14ac:dyDescent="0.3">
      <c r="A41" s="22"/>
      <c r="B41" s="22"/>
      <c r="C41" s="76" t="s">
        <v>68</v>
      </c>
      <c r="D41" s="77">
        <v>305916.22152000054</v>
      </c>
      <c r="E41" s="77">
        <v>329791.89341000008</v>
      </c>
      <c r="F41" s="77">
        <v>336449.75136999984</v>
      </c>
      <c r="G41" s="77">
        <v>224511.39849999984</v>
      </c>
      <c r="H41" s="77">
        <v>232746.32609999966</v>
      </c>
      <c r="I41" s="22"/>
    </row>
    <row r="42" spans="1:9" ht="15" x14ac:dyDescent="0.3">
      <c r="A42" s="22"/>
      <c r="B42" s="22"/>
      <c r="C42" s="76" t="s">
        <v>14</v>
      </c>
      <c r="D42" s="77">
        <v>91197.745590000035</v>
      </c>
      <c r="E42" s="77">
        <v>54999.002649999988</v>
      </c>
      <c r="F42" s="77">
        <v>57952.863989999991</v>
      </c>
      <c r="G42" s="77">
        <v>36595.060869999987</v>
      </c>
      <c r="H42" s="77">
        <v>69869.703689999995</v>
      </c>
      <c r="I42" s="22"/>
    </row>
    <row r="43" spans="1:9" ht="15" x14ac:dyDescent="0.3">
      <c r="A43" s="22"/>
      <c r="B43" s="22"/>
      <c r="C43" s="76" t="s">
        <v>26</v>
      </c>
      <c r="D43" s="77">
        <v>6662719.5648700045</v>
      </c>
      <c r="E43" s="77">
        <v>6267522.3830300095</v>
      </c>
      <c r="F43" s="77">
        <v>6949969.6624599947</v>
      </c>
      <c r="G43" s="77">
        <v>4557596.5756799895</v>
      </c>
      <c r="H43" s="77">
        <v>5570727.1822699951</v>
      </c>
      <c r="I43" s="22"/>
    </row>
    <row r="44" spans="1:9" ht="15" x14ac:dyDescent="0.3">
      <c r="A44" s="22"/>
      <c r="B44" s="22"/>
      <c r="C44" s="76" t="s">
        <v>42</v>
      </c>
      <c r="D44" s="77">
        <v>41906.048070000004</v>
      </c>
      <c r="E44" s="77">
        <v>47434.730129999974</v>
      </c>
      <c r="F44" s="77">
        <v>44681.702370000021</v>
      </c>
      <c r="G44" s="77">
        <v>28744.716789999991</v>
      </c>
      <c r="H44" s="77">
        <v>36552.992170000027</v>
      </c>
      <c r="I44" s="22"/>
    </row>
    <row r="45" spans="1:9" ht="15" x14ac:dyDescent="0.3">
      <c r="A45" s="22"/>
      <c r="B45" s="22"/>
      <c r="C45" s="76" t="s">
        <v>15</v>
      </c>
      <c r="D45" s="77">
        <v>1451893.2112600002</v>
      </c>
      <c r="E45" s="77">
        <v>1306936.8404899992</v>
      </c>
      <c r="F45" s="77">
        <v>1235026.1169900005</v>
      </c>
      <c r="G45" s="77">
        <v>798902.55656999839</v>
      </c>
      <c r="H45" s="77">
        <v>941564.90882000106</v>
      </c>
      <c r="I45" s="22"/>
    </row>
    <row r="46" spans="1:9" ht="15" x14ac:dyDescent="0.3">
      <c r="A46" s="22"/>
      <c r="B46" s="22"/>
      <c r="C46" s="76" t="s">
        <v>16</v>
      </c>
      <c r="D46" s="77">
        <v>1053139.4915899986</v>
      </c>
      <c r="E46" s="77">
        <v>1185152.7689299993</v>
      </c>
      <c r="F46" s="77">
        <v>1405159.6924799988</v>
      </c>
      <c r="G46" s="77">
        <v>985620.18759999936</v>
      </c>
      <c r="H46" s="77">
        <v>897311.87540999998</v>
      </c>
      <c r="I46" s="22"/>
    </row>
    <row r="47" spans="1:9" ht="15" x14ac:dyDescent="0.3">
      <c r="A47" s="22"/>
      <c r="B47" s="22"/>
      <c r="C47" s="76" t="s">
        <v>69</v>
      </c>
      <c r="D47" s="77">
        <v>140968.69763000007</v>
      </c>
      <c r="E47" s="77">
        <v>149906.27124999987</v>
      </c>
      <c r="F47" s="77">
        <v>153036.6587099999</v>
      </c>
      <c r="G47" s="77">
        <v>100016.63430999999</v>
      </c>
      <c r="H47" s="77">
        <v>111203.50856999995</v>
      </c>
      <c r="I47" s="22"/>
    </row>
    <row r="48" spans="1:9" ht="15" x14ac:dyDescent="0.3">
      <c r="A48" s="22"/>
      <c r="B48" s="22"/>
      <c r="C48" s="76" t="s">
        <v>45</v>
      </c>
      <c r="D48" s="77">
        <v>390776.51907000004</v>
      </c>
      <c r="E48" s="77">
        <v>331713.18956999952</v>
      </c>
      <c r="F48" s="77">
        <v>394038.46173999965</v>
      </c>
      <c r="G48" s="77">
        <v>259129.67137000008</v>
      </c>
      <c r="H48" s="77">
        <v>307359.55667999998</v>
      </c>
      <c r="I48" s="22"/>
    </row>
    <row r="49" spans="1:9" ht="15" x14ac:dyDescent="0.3">
      <c r="A49" s="22"/>
      <c r="B49" s="22"/>
      <c r="C49" s="76" t="s">
        <v>17</v>
      </c>
      <c r="D49" s="77">
        <v>564391.6939899982</v>
      </c>
      <c r="E49" s="77">
        <v>578654.22833000054</v>
      </c>
      <c r="F49" s="77">
        <v>660119.18485999783</v>
      </c>
      <c r="G49" s="77">
        <v>413997.67699999921</v>
      </c>
      <c r="H49" s="77">
        <v>448420.64338000043</v>
      </c>
      <c r="I49" s="22"/>
    </row>
    <row r="50" spans="1:9" ht="15" x14ac:dyDescent="0.3">
      <c r="A50" s="22"/>
      <c r="B50" s="22"/>
      <c r="C50" s="76" t="s">
        <v>18</v>
      </c>
      <c r="D50" s="77">
        <v>2843919.7444299981</v>
      </c>
      <c r="E50" s="77">
        <v>2267347.881469999</v>
      </c>
      <c r="F50" s="77">
        <v>2747441.9398000003</v>
      </c>
      <c r="G50" s="77">
        <v>1780739.3632299965</v>
      </c>
      <c r="H50" s="77">
        <v>2508015.8076400016</v>
      </c>
      <c r="I50" s="72"/>
    </row>
    <row r="51" spans="1:9" ht="15" x14ac:dyDescent="0.3">
      <c r="A51" s="22"/>
      <c r="B51" s="22"/>
      <c r="C51" s="76" t="s">
        <v>19</v>
      </c>
      <c r="D51" s="77">
        <v>602035.85086999903</v>
      </c>
      <c r="E51" s="77">
        <v>640192.46742999984</v>
      </c>
      <c r="F51" s="77">
        <v>957354.18506000133</v>
      </c>
      <c r="G51" s="77">
        <v>577805.99582999898</v>
      </c>
      <c r="H51" s="77">
        <v>649032.58727999881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12290830.767409977</v>
      </c>
      <c r="H52" s="84">
        <f t="shared" ref="H52" si="2">+SUM(H36:H51)</f>
        <v>14577652.776870001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0.85379530421874106</v>
      </c>
      <c r="E53" s="79">
        <f>+E52/E54</f>
        <v>0.85685611267659068</v>
      </c>
      <c r="F53" s="79">
        <f>+F52/F54</f>
        <v>0.85593903052174614</v>
      </c>
      <c r="G53" s="79">
        <f>+G52/G54</f>
        <v>0.86235599534414553</v>
      </c>
      <c r="H53" s="79">
        <f>+H52/H54</f>
        <v>0.8430778029876107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21615248.141470008</v>
      </c>
      <c r="E54" s="82">
        <v>19893454.878770005</v>
      </c>
      <c r="F54" s="82">
        <v>21994756.823139977</v>
      </c>
      <c r="G54" s="82">
        <v>14252618.215409985</v>
      </c>
      <c r="H54" s="82">
        <v>17290993.458979994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E4" sqref="E4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74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4" t="s">
        <v>31</v>
      </c>
      <c r="D10" s="97" t="s">
        <v>41</v>
      </c>
      <c r="E10" s="97" t="s">
        <v>43</v>
      </c>
      <c r="F10" s="97" t="s">
        <v>46</v>
      </c>
      <c r="G10" s="96" t="s">
        <v>72</v>
      </c>
      <c r="H10" s="96"/>
      <c r="I10" s="22"/>
    </row>
    <row r="11" spans="1:13" ht="15.75" thickBot="1" x14ac:dyDescent="0.35">
      <c r="A11" s="22"/>
      <c r="B11" s="22"/>
      <c r="C11" s="95"/>
      <c r="D11" s="98"/>
      <c r="E11" s="98"/>
      <c r="F11" s="98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15997650.081280045</v>
      </c>
      <c r="F12" s="77">
        <v>16464569.227830082</v>
      </c>
      <c r="G12" s="77">
        <v>9331757.5579900388</v>
      </c>
      <c r="H12" s="77">
        <v>9700018.2570499927</v>
      </c>
      <c r="I12" s="22"/>
    </row>
    <row r="13" spans="1:13" ht="15" x14ac:dyDescent="0.3">
      <c r="A13" s="22"/>
      <c r="B13" s="22"/>
      <c r="C13" s="76" t="s">
        <v>18</v>
      </c>
      <c r="D13" s="77">
        <v>10588497.923259793</v>
      </c>
      <c r="E13" s="77">
        <v>9927236.9115899038</v>
      </c>
      <c r="F13" s="77">
        <v>8484063.5465499889</v>
      </c>
      <c r="G13" s="77">
        <v>5023518.8636599956</v>
      </c>
      <c r="H13" s="77">
        <v>5106765.6763699986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4445958.4187400099</v>
      </c>
      <c r="G14" s="77">
        <v>2635113.9124100143</v>
      </c>
      <c r="H14" s="77">
        <v>2583103.7170799915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1876013.0925200009</v>
      </c>
      <c r="H15" s="77">
        <v>1950979.3557499957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1210001.2071899981</v>
      </c>
      <c r="H16" s="77">
        <v>1260915.1021899967</v>
      </c>
      <c r="I16" s="22"/>
    </row>
    <row r="17" spans="1:9" ht="15" x14ac:dyDescent="0.3">
      <c r="A17" s="22"/>
      <c r="B17" s="22"/>
      <c r="C17" s="76" t="s">
        <v>27</v>
      </c>
      <c r="D17" s="77">
        <v>1050974.0547500027</v>
      </c>
      <c r="E17" s="77">
        <v>856919.43288999877</v>
      </c>
      <c r="F17" s="77">
        <v>989041.30831999984</v>
      </c>
      <c r="G17" s="77">
        <v>549337.18847000075</v>
      </c>
      <c r="H17" s="77">
        <v>748457.7215400011</v>
      </c>
      <c r="I17" s="22"/>
    </row>
    <row r="18" spans="1:9" ht="15" x14ac:dyDescent="0.3">
      <c r="A18" s="22"/>
      <c r="B18" s="22"/>
      <c r="C18" s="76" t="s">
        <v>12</v>
      </c>
      <c r="D18" s="77">
        <v>1176404.6705500023</v>
      </c>
      <c r="E18" s="77">
        <v>1049621.188030004</v>
      </c>
      <c r="F18" s="77">
        <v>1040118.5029299996</v>
      </c>
      <c r="G18" s="77">
        <v>603339.83047999907</v>
      </c>
      <c r="H18" s="77">
        <v>622314.7412199995</v>
      </c>
      <c r="I18" s="22"/>
    </row>
    <row r="19" spans="1:9" ht="15" x14ac:dyDescent="0.3">
      <c r="A19" s="22"/>
      <c r="B19" s="22"/>
      <c r="C19" s="76" t="s">
        <v>13</v>
      </c>
      <c r="D19" s="77">
        <v>977190.13837999885</v>
      </c>
      <c r="E19" s="77">
        <v>739127.16446</v>
      </c>
      <c r="F19" s="77">
        <v>840750.97059999907</v>
      </c>
      <c r="G19" s="77">
        <v>479855.10389000026</v>
      </c>
      <c r="H19" s="77">
        <v>531036.40055999975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514197.97433999798</v>
      </c>
      <c r="G20" s="77">
        <v>307373.37386000063</v>
      </c>
      <c r="H20" s="77">
        <v>369438.88658000005</v>
      </c>
      <c r="I20" s="22"/>
    </row>
    <row r="21" spans="1:9" ht="15" x14ac:dyDescent="0.3">
      <c r="A21" s="22"/>
      <c r="B21" s="22"/>
      <c r="C21" s="76" t="s">
        <v>45</v>
      </c>
      <c r="D21" s="77">
        <v>888501.54293000069</v>
      </c>
      <c r="E21" s="77">
        <v>704647.58929999731</v>
      </c>
      <c r="F21" s="77">
        <v>553057.77562999935</v>
      </c>
      <c r="G21" s="77">
        <v>290301.17545000021</v>
      </c>
      <c r="H21" s="77">
        <v>325383.42451000039</v>
      </c>
      <c r="I21" s="22"/>
    </row>
    <row r="22" spans="1:9" ht="15" x14ac:dyDescent="0.3">
      <c r="A22" s="22"/>
      <c r="B22" s="22"/>
      <c r="C22" s="76" t="s">
        <v>36</v>
      </c>
      <c r="D22" s="77">
        <v>151625.78666999988</v>
      </c>
      <c r="E22" s="77">
        <v>184018.07537000006</v>
      </c>
      <c r="F22" s="77">
        <v>213247.9749399999</v>
      </c>
      <c r="G22" s="77">
        <v>138410.73967999991</v>
      </c>
      <c r="H22" s="77">
        <v>99430.589909999981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120246.08837999991</v>
      </c>
      <c r="F23" s="77">
        <v>184244.13518999991</v>
      </c>
      <c r="G23" s="77">
        <v>108987.59631000012</v>
      </c>
      <c r="H23" s="77">
        <v>82933.426800000176</v>
      </c>
      <c r="I23" s="22"/>
    </row>
    <row r="24" spans="1:9" ht="15" x14ac:dyDescent="0.3">
      <c r="A24" s="22"/>
      <c r="B24" s="22"/>
      <c r="C24" s="76" t="s">
        <v>19</v>
      </c>
      <c r="D24" s="77">
        <v>108273.78046000008</v>
      </c>
      <c r="E24" s="77">
        <v>130891.60438999996</v>
      </c>
      <c r="F24" s="77">
        <v>134099.91382000002</v>
      </c>
      <c r="G24" s="77">
        <v>81872.804279999938</v>
      </c>
      <c r="H24" s="77">
        <v>63977.525199999967</v>
      </c>
      <c r="I24" s="22"/>
    </row>
    <row r="25" spans="1:9" ht="15" x14ac:dyDescent="0.3">
      <c r="A25" s="22"/>
      <c r="B25" s="22"/>
      <c r="C25" s="76" t="s">
        <v>28</v>
      </c>
      <c r="D25" s="77">
        <v>98543.254889999982</v>
      </c>
      <c r="E25" s="77">
        <v>84538.819820000048</v>
      </c>
      <c r="F25" s="77">
        <v>111569.26066999999</v>
      </c>
      <c r="G25" s="77">
        <v>68052.614559999987</v>
      </c>
      <c r="H25" s="77">
        <v>52251.397959999995</v>
      </c>
      <c r="I25" s="86"/>
    </row>
    <row r="26" spans="1:9" ht="15" x14ac:dyDescent="0.3">
      <c r="A26" s="22"/>
      <c r="B26" s="22"/>
      <c r="C26" s="76" t="s">
        <v>42</v>
      </c>
      <c r="D26" s="77">
        <v>175524.15028000029</v>
      </c>
      <c r="E26" s="77">
        <v>95327.082509999964</v>
      </c>
      <c r="F26" s="77">
        <v>101957.6641299999</v>
      </c>
      <c r="G26" s="77">
        <v>54516.698769999959</v>
      </c>
      <c r="H26" s="77">
        <v>52199.431189999959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22758451.759520058</v>
      </c>
      <c r="H27" s="84">
        <f t="shared" si="0"/>
        <v>23549205.653909978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0.62872439877944308</v>
      </c>
      <c r="E28" s="79">
        <f>+E27/E29</f>
        <v>0.65458528267532223</v>
      </c>
      <c r="F28" s="79">
        <f>+F27/F29</f>
        <v>0.61528655889615125</v>
      </c>
      <c r="G28" s="79">
        <f>+G27/G29</f>
        <v>0.62950174036033391</v>
      </c>
      <c r="H28" s="79">
        <f>+H27/H29</f>
        <v>0.58874604794687968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77413350.61283946</v>
      </c>
      <c r="E29" s="82">
        <v>62796636.362749785</v>
      </c>
      <c r="F29" s="82">
        <v>64104684.452090025</v>
      </c>
      <c r="G29" s="82">
        <v>36153119.682390176</v>
      </c>
      <c r="H29" s="82">
        <v>39998919.289619982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4" t="s">
        <v>31</v>
      </c>
      <c r="D34" s="97" t="s">
        <v>43</v>
      </c>
      <c r="E34" s="97" t="s">
        <v>46</v>
      </c>
      <c r="F34" s="97" t="s">
        <v>47</v>
      </c>
      <c r="G34" s="96" t="s">
        <v>72</v>
      </c>
      <c r="H34" s="96"/>
      <c r="I34" s="22"/>
    </row>
    <row r="35" spans="1:9" ht="15.75" thickBot="1" x14ac:dyDescent="0.35">
      <c r="A35" s="22"/>
      <c r="B35" s="22"/>
      <c r="C35" s="95"/>
      <c r="D35" s="98"/>
      <c r="E35" s="98"/>
      <c r="F35" s="98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12952585.385640018</v>
      </c>
      <c r="E36" s="77">
        <v>11532796.46583003</v>
      </c>
      <c r="F36" s="77">
        <v>11534880.174139982</v>
      </c>
      <c r="G36" s="77">
        <v>6689335.2997500068</v>
      </c>
      <c r="H36" s="77">
        <v>7152405.4606000287</v>
      </c>
      <c r="I36" s="22"/>
    </row>
    <row r="37" spans="1:9" ht="15" x14ac:dyDescent="0.3">
      <c r="A37" s="22"/>
      <c r="B37" s="22"/>
      <c r="C37" s="76" t="s">
        <v>18</v>
      </c>
      <c r="D37" s="77">
        <v>10139096.882399784</v>
      </c>
      <c r="E37" s="77">
        <v>9222350.9739399031</v>
      </c>
      <c r="F37" s="77">
        <v>8122484.2218700033</v>
      </c>
      <c r="G37" s="77">
        <v>4796454.5098500084</v>
      </c>
      <c r="H37" s="77">
        <v>4756363.3837000262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5441527.7891000174</v>
      </c>
      <c r="F38" s="77">
        <v>4426788.3002000172</v>
      </c>
      <c r="G38" s="77">
        <v>2624780.6654700129</v>
      </c>
      <c r="H38" s="77">
        <v>2572983.8383799922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3217630.7926999968</v>
      </c>
      <c r="G39" s="77">
        <v>1860096.7039300012</v>
      </c>
      <c r="H39" s="77">
        <v>1932076.5872999949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2090040.79767</v>
      </c>
      <c r="G40" s="77">
        <v>1192735.6479799983</v>
      </c>
      <c r="H40" s="77">
        <v>1237773.5685599972</v>
      </c>
      <c r="I40" s="22"/>
    </row>
    <row r="41" spans="1:9" ht="15" x14ac:dyDescent="0.3">
      <c r="A41" s="22"/>
      <c r="B41" s="22"/>
      <c r="C41" s="76" t="s">
        <v>27</v>
      </c>
      <c r="D41" s="77">
        <v>1041075.4921900025</v>
      </c>
      <c r="E41" s="77">
        <v>840900.13072999869</v>
      </c>
      <c r="F41" s="77">
        <v>971259.53403000033</v>
      </c>
      <c r="G41" s="77">
        <v>539270.62693000061</v>
      </c>
      <c r="H41" s="77">
        <v>736290.98060000106</v>
      </c>
      <c r="I41" s="22"/>
    </row>
    <row r="42" spans="1:9" ht="15" x14ac:dyDescent="0.3">
      <c r="A42" s="22"/>
      <c r="B42" s="22"/>
      <c r="C42" s="76" t="s">
        <v>12</v>
      </c>
      <c r="D42" s="77">
        <v>1173183.1753000021</v>
      </c>
      <c r="E42" s="77">
        <v>1045914.9356600037</v>
      </c>
      <c r="F42" s="77">
        <v>1036354.4332299994</v>
      </c>
      <c r="G42" s="77">
        <v>601308.93073999952</v>
      </c>
      <c r="H42" s="77">
        <v>618862.34889999987</v>
      </c>
      <c r="I42" s="22"/>
    </row>
    <row r="43" spans="1:9" ht="15" x14ac:dyDescent="0.3">
      <c r="A43" s="22"/>
      <c r="B43" s="22"/>
      <c r="C43" s="76" t="s">
        <v>13</v>
      </c>
      <c r="D43" s="77">
        <v>972436.74669999885</v>
      </c>
      <c r="E43" s="77">
        <v>737483.24892999989</v>
      </c>
      <c r="F43" s="77">
        <v>837953.48462999915</v>
      </c>
      <c r="G43" s="77">
        <v>477903.46103000036</v>
      </c>
      <c r="H43" s="77">
        <v>529420.88039999979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497549.97038999986</v>
      </c>
      <c r="F44" s="77">
        <v>512817.77655999805</v>
      </c>
      <c r="G44" s="77">
        <v>306289.6344600005</v>
      </c>
      <c r="H44" s="77">
        <v>368660.61195999989</v>
      </c>
      <c r="I44" s="22"/>
    </row>
    <row r="45" spans="1:9" ht="15" x14ac:dyDescent="0.3">
      <c r="A45" s="22"/>
      <c r="B45" s="22"/>
      <c r="C45" s="76" t="s">
        <v>45</v>
      </c>
      <c r="D45" s="77">
        <v>515018.38542999956</v>
      </c>
      <c r="E45" s="77">
        <v>477654.50559999887</v>
      </c>
      <c r="F45" s="77">
        <v>476512.75870999997</v>
      </c>
      <c r="G45" s="77">
        <v>254411.60200999983</v>
      </c>
      <c r="H45" s="77">
        <v>322596.50701000029</v>
      </c>
      <c r="I45" s="22"/>
    </row>
    <row r="46" spans="1:9" ht="15" x14ac:dyDescent="0.3">
      <c r="A46" s="22"/>
      <c r="B46" s="22"/>
      <c r="C46" s="76" t="s">
        <v>36</v>
      </c>
      <c r="D46" s="77">
        <v>151621.16616999989</v>
      </c>
      <c r="E46" s="77">
        <v>184014.65348000004</v>
      </c>
      <c r="F46" s="77">
        <v>213247.9749399999</v>
      </c>
      <c r="G46" s="77">
        <v>138410.73967999991</v>
      </c>
      <c r="H46" s="77">
        <v>99430.589909999981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179890.38786999992</v>
      </c>
      <c r="G47" s="77">
        <v>106430.31364000014</v>
      </c>
      <c r="H47" s="77">
        <v>82681.776500000153</v>
      </c>
      <c r="I47" s="22"/>
    </row>
    <row r="48" spans="1:9" ht="15" x14ac:dyDescent="0.3">
      <c r="A48" s="22"/>
      <c r="B48" s="22"/>
      <c r="C48" s="76" t="s">
        <v>19</v>
      </c>
      <c r="D48" s="77">
        <v>93920.187010000067</v>
      </c>
      <c r="E48" s="77">
        <v>118411.63344999998</v>
      </c>
      <c r="F48" s="77">
        <v>121680.03043</v>
      </c>
      <c r="G48" s="77">
        <v>73501.588349999991</v>
      </c>
      <c r="H48" s="77">
        <v>63262.081499999971</v>
      </c>
      <c r="I48" s="86"/>
    </row>
    <row r="49" spans="1:9" ht="15" x14ac:dyDescent="0.3">
      <c r="A49" s="22"/>
      <c r="B49" s="22"/>
      <c r="C49" s="76" t="s">
        <v>28</v>
      </c>
      <c r="D49" s="77">
        <v>98543.254889999997</v>
      </c>
      <c r="E49" s="77">
        <v>84538.355330000049</v>
      </c>
      <c r="F49" s="77">
        <v>111399.93803999999</v>
      </c>
      <c r="G49" s="77">
        <v>67942.499899999995</v>
      </c>
      <c r="H49" s="77">
        <v>52026.022679999995</v>
      </c>
      <c r="I49" s="86"/>
    </row>
    <row r="50" spans="1:9" ht="15" x14ac:dyDescent="0.3">
      <c r="A50" s="22"/>
      <c r="B50" s="22"/>
      <c r="C50" s="76" t="s">
        <v>42</v>
      </c>
      <c r="D50" s="77">
        <v>173745.19905000034</v>
      </c>
      <c r="E50" s="77">
        <v>93802.089939999918</v>
      </c>
      <c r="F50" s="77">
        <v>99848.251349999948</v>
      </c>
      <c r="G50" s="77">
        <v>52822.007319999968</v>
      </c>
      <c r="H50" s="77">
        <v>50619.059059999949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33952788.856369995</v>
      </c>
      <c r="G51" s="84">
        <f t="shared" si="2"/>
        <v>19781694.231040031</v>
      </c>
      <c r="H51" s="84">
        <f t="shared" si="2"/>
        <v>20575453.697060045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0.59946236197001901</v>
      </c>
      <c r="E52" s="79">
        <f>+E51/E53</f>
        <v>0.63130808761418267</v>
      </c>
      <c r="F52" s="79">
        <f>+F51/F53</f>
        <v>0.58848218549061526</v>
      </c>
      <c r="G52" s="79">
        <f>+G51/G53</f>
        <v>0.60460773984748528</v>
      </c>
      <c r="H52" s="79">
        <f>+H51/H53</f>
        <v>0.56702579871351788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69750361.947479516</v>
      </c>
      <c r="E53" s="82">
        <v>56093807.301169738</v>
      </c>
      <c r="F53" s="82">
        <v>57695525.359129928</v>
      </c>
      <c r="G53" s="82">
        <v>32718228.575820152</v>
      </c>
      <c r="H53" s="82">
        <v>36286627.070130043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descending="1" ref="H36:H50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Alvarez_x000d_
Revisó y aprobó:   Mario Valencia_x000d_
Fecha:                     7 de octubre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2025-10-07T22:35:36Z</dcterms:modified>
</cp:coreProperties>
</file>