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malvarez_mincit_gov_co/Documents/TRABAJO OEE/(05) Estadísticas intercambiables/(43) Estadísticas clave de comercio, industria y turismo/"/>
    </mc:Choice>
  </mc:AlternateContent>
  <xr:revisionPtr revIDLastSave="52" documentId="14_{8F1A6F5E-D6F1-4D6F-A70B-652BC659DA40}" xr6:coauthVersionLast="47" xr6:coauthVersionMax="47" xr10:uidLastSave="{71580E19-81CB-4CA9-A24D-0244528499F1}"/>
  <bookViews>
    <workbookView xWindow="-120" yWindow="-120" windowWidth="29040" windowHeight="15720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_FilterDatabase" localSheetId="2" hidden="1">pg.3!$C$12:$H$26</definedName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B44" i="1"/>
  <c r="B43" i="1"/>
  <c r="D28" i="2" l="1"/>
  <c r="E28" i="2"/>
  <c r="F28" i="2"/>
  <c r="G27" i="6"/>
  <c r="H27" i="6"/>
  <c r="G51" i="6"/>
  <c r="H51" i="6"/>
  <c r="H28" i="2" l="1"/>
  <c r="G28" i="2"/>
  <c r="G29" i="2" l="1"/>
  <c r="H29" i="2"/>
  <c r="H52" i="2"/>
  <c r="G52" i="2"/>
  <c r="F11" i="1"/>
  <c r="F12" i="1"/>
  <c r="F13" i="1"/>
  <c r="D11" i="1"/>
  <c r="D12" i="1"/>
  <c r="D13" i="1"/>
  <c r="H52" i="6" l="1"/>
  <c r="D51" i="6"/>
  <c r="D52" i="6" s="1"/>
  <c r="F27" i="6"/>
  <c r="E27" i="6"/>
  <c r="D27" i="6"/>
  <c r="E51" i="6" l="1"/>
  <c r="E52" i="6" s="1"/>
  <c r="F51" i="6"/>
  <c r="F52" i="6" s="1"/>
  <c r="G52" i="6"/>
  <c r="H53" i="2" l="1"/>
  <c r="G53" i="2"/>
  <c r="F53" i="2"/>
  <c r="E53" i="2"/>
  <c r="D53" i="2"/>
  <c r="E29" i="2"/>
  <c r="F29" i="2"/>
  <c r="D29" i="2"/>
  <c r="D15" i="1" l="1"/>
  <c r="F15" i="1" l="1"/>
  <c r="F28" i="6" l="1"/>
  <c r="D28" i="6" l="1"/>
  <c r="E28" i="6" l="1"/>
  <c r="G28" i="6"/>
  <c r="H28" i="6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<sst xmlns="http://schemas.openxmlformats.org/spreadsheetml/2006/main" count="171" uniqueCount="78">
  <si>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</si>
  <si>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</si>
  <si>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</si>
  <si>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</si>
  <si>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</si>
  <si>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</si>
  <si>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</si>
  <si>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</si>
  <si>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</si>
  <si>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</si>
  <si>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Por países con acuerdo comercial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</si>
  <si>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</si>
  <si>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</si>
  <si>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</si>
  <si>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</si>
  <si>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</si>
  <si>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</si>
  <si>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</si>
  <si>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</si>
  <si>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</si>
  <si>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</si>
  <si>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</si>
  <si>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</si>
  <si>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</si>
  <si>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</si>
  <si>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</si>
  <si>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</si>
  <si>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</si>
  <si>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</si>
  <si>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</si>
  <si>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</si>
  <si>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</si>
  <si>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</si>
  <si>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</si>
  <si>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</si>
  <si>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</si>
  <si>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</si>
  <si>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</si>
  <si>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</si>
  <si>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</si>
  <si>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</si>
  <si>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2021</t>
  </si>
  <si>
    <t>Israel</t>
  </si>
  <si>
    <t>2022</t>
  </si>
  <si>
    <t>***** El TLC con Reino Unido entró en vigencia el 28 de junio del 2022</t>
  </si>
  <si>
    <t>Reino Unido</t>
  </si>
  <si>
    <t>2023</t>
  </si>
  <si>
    <t>2024</t>
  </si>
  <si>
    <t>Millones US$</t>
  </si>
  <si>
    <t xml:space="preserve">                  Fuente: DANE - DIAN. Cálculos OEE-MinCIT</t>
  </si>
  <si>
    <t>2025</t>
  </si>
  <si>
    <t>2024*</t>
  </si>
  <si>
    <t>2025*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</si>
  <si>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</si>
  <si>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</si>
  <si>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</si>
  <si>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</si>
  <si>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</si>
  <si>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</si>
  <si>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       Año completo 2020 - 2024 y acumulado 2024 - 2025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</si>
  <si>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</si>
  <si>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</si>
  <si>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</si>
  <si>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</si>
  <si>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6. Importaciones totales de Colombia</t>
  </si>
  <si>
    <t>7. Importaciones no minero-energéticos de Colombia</t>
  </si>
  <si>
    <t>Millones US$ CIF</t>
  </si>
  <si>
    <t>Corea del Sur</t>
  </si>
  <si>
    <t>Costa Rica</t>
  </si>
  <si>
    <t>Puerto Rico</t>
  </si>
  <si>
    <t>Enero - agosto</t>
  </si>
  <si>
    <t>2024-ene-ago</t>
  </si>
  <si>
    <t>2025-ene-ago</t>
  </si>
  <si>
    <t xml:space="preserve">                   Año completo 2022 - 2024 y acumulado enero-agosto 2024 - 2025*</t>
  </si>
  <si>
    <t xml:space="preserve">                   Año completo 2022 - 2024 y acumulado 2024 - 2025</t>
  </si>
  <si>
    <t>Enero - septiembre</t>
  </si>
  <si>
    <t>2024-ene-sep</t>
  </si>
  <si>
    <t>2025-ene-sep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</si>
</sst>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00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49" fontId="27" fillId="0" borderId="4" xfId="2" applyNumberFormat="1" applyFont="1" applyBorder="1" applyAlignment="1">
      <alignment horizontal="center" vertical="center"/>
    </xf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171" fontId="15" fillId="0" borderId="0" xfId="2" applyNumberFormat="1" applyFont="1" applyBorder="1"/>
    <xf numFmtId="168" fontId="20" fillId="0" borderId="0" xfId="3" applyNumberFormat="1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2024-ene-sep</c:v>
                </c:pt>
                <c:pt idx="5">
                  <c:v>2025-ene-sep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27306.482277910414</c:v>
                </c:pt>
                <c:pt idx="1">
                  <c:v>38054.525084009998</c:v>
                </c:pt>
                <c:pt idx="2">
                  <c:v>33794.719858310054</c:v>
                </c:pt>
                <c:pt idx="3">
                  <c:v>33749.462482410258</c:v>
                </c:pt>
                <c:pt idx="4">
                  <c:v>36640.777009929974</c:v>
                </c:pt>
                <c:pt idx="5">
                  <c:v>37310.051659769953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2024-ene-sep</c:v>
                </c:pt>
                <c:pt idx="5">
                  <c:v>2025-ene-sep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15630.261839539988</c:v>
                </c:pt>
                <c:pt idx="1">
                  <c:v>18454.997362710001</c:v>
                </c:pt>
                <c:pt idx="2">
                  <c:v>17045.828415129923</c:v>
                </c:pt>
                <c:pt idx="3">
                  <c:v>18826.170831759991</c:v>
                </c:pt>
                <c:pt idx="4">
                  <c:v>16094.281214890007</c:v>
                </c:pt>
                <c:pt idx="5">
                  <c:v>19539.55125166001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2024-ene-ago</c:v>
                </c:pt>
                <c:pt idx="5">
                  <c:v>2025-ene-ago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-8040.8968187489227</c:v>
                </c:pt>
                <c:pt idx="1">
                  <c:v>-7749.0651127790115</c:v>
                </c:pt>
                <c:pt idx="2">
                  <c:v>-5172.8219996906919</c:v>
                </c:pt>
                <c:pt idx="3">
                  <c:v>-3676.9245088000534</c:v>
                </c:pt>
                <c:pt idx="4">
                  <c:v>-2971.4708809299882</c:v>
                </c:pt>
                <c:pt idx="5">
                  <c:v>-1891.086997469909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2024-ene-ago</c:v>
                </c:pt>
                <c:pt idx="5">
                  <c:v>2025-ene-ago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-16328.744616869555</c:v>
                </c:pt>
                <c:pt idx="1">
                  <c:v>-20788.225613729192</c:v>
                </c:pt>
                <c:pt idx="2">
                  <c:v>-16496.651463460021</c:v>
                </c:pt>
                <c:pt idx="3">
                  <c:v>-13410.184079120027</c:v>
                </c:pt>
                <c:pt idx="4">
                  <c:v>-9174.632047330173</c:v>
                </c:pt>
                <c:pt idx="5">
                  <c:v>-7874.150095930152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2024-ene-ago</c:v>
                </c:pt>
                <c:pt idx="5">
                  <c:v>2025-ene-ago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37406.602442969495</c:v>
                </c:pt>
                <c:pt idx="1">
                  <c:v>48671.662321561416</c:v>
                </c:pt>
                <c:pt idx="2">
                  <c:v>41105.753964571122</c:v>
                </c:pt>
                <c:pt idx="3">
                  <c:v>39442.750705649923</c:v>
                </c:pt>
                <c:pt idx="4">
                  <c:v>26070.780220829773</c:v>
                </c:pt>
                <c:pt idx="5">
                  <c:v>26869.812105769943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2024-ene-ago</c:v>
                </c:pt>
                <c:pt idx="5">
                  <c:v>2025-ene-ago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33867.859768319686</c:v>
                </c:pt>
                <c:pt idx="1">
                  <c:v>41812.716721301033</c:v>
                </c:pt>
                <c:pt idx="2">
                  <c:v>35412.474214299524</c:v>
                </c:pt>
                <c:pt idx="3">
                  <c:v>33952.788856370113</c:v>
                </c:pt>
                <c:pt idx="4">
                  <c:v>22577.334805699847</c:v>
                </c:pt>
                <c:pt idx="5">
                  <c:v>23664.845729709796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325089" y="86589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89" y="86589"/>
          <a:ext cx="1279012" cy="796637"/>
        </a:xfrm>
        <a:prstGeom prst="rect">
          <a:avLst/>
        </a:prstGeom>
      </xdr:spPr>
    </xdr:pic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45745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62250" y="76200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76200"/>
          <a:ext cx="1393312" cy="933450"/>
        </a:xfrm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abSelected="1" zoomScale="110" zoomScaleNormal="110" workbookViewId="0">
      <selection activeCell="K5" sqref="K5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58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59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49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53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93" t="s">
        <v>33</v>
      </c>
      <c r="D8" s="93"/>
      <c r="E8" s="93" t="s">
        <v>23</v>
      </c>
      <c r="F8" s="93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2021</v>
      </c>
      <c r="C10" s="53">
        <v>27306.482277910414</v>
      </c>
      <c r="D10" s="53"/>
      <c r="E10" s="54">
        <v>15630.261839539988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2022</v>
      </c>
      <c r="C11" s="53">
        <v>38054.525084009998</v>
      </c>
      <c r="D11" s="53">
        <f t="shared" ref="D11:D13" si="0">+((C11/C10)-1)*100</f>
        <v>39.360774107451469</v>
      </c>
      <c r="E11" s="54">
        <v>18454.997362710001</v>
      </c>
      <c r="F11" s="53">
        <f t="shared" ref="F11:F13" si="1">+((E11/E10)-1)*100</f>
        <v>18.072221388027288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2023</v>
      </c>
      <c r="C12" s="53">
        <v>33794.719858310054</v>
      </c>
      <c r="D12" s="66">
        <f t="shared" si="0"/>
        <v>-11.193951879036479</v>
      </c>
      <c r="E12" s="54">
        <v>17045.828415129923</v>
      </c>
      <c r="F12" s="66">
        <f t="shared" si="1"/>
        <v>-7.6357038686303502</v>
      </c>
      <c r="G12" s="13"/>
      <c r="H12" s="17"/>
      <c r="I12" s="18"/>
      <c r="J12" s="17"/>
      <c r="K12" s="19"/>
    </row>
    <row r="13" spans="1:15" ht="15" x14ac:dyDescent="0.3">
      <c r="A13" s="13"/>
      <c r="B13" s="52">
        <v>2024</v>
      </c>
      <c r="C13" s="53">
        <v>33749.462482410258</v>
      </c>
      <c r="D13" s="66">
        <f t="shared" si="0"/>
        <v>-0.13391848220534186</v>
      </c>
      <c r="E13" s="54">
        <v>18826.170831759991</v>
      </c>
      <c r="F13" s="53">
        <f t="shared" si="1"/>
        <v>10.444446425671106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76</v>
      </c>
      <c r="C14" s="62">
        <v>36640.777009929974</v>
      </c>
      <c r="D14" s="53"/>
      <c r="E14" s="64">
        <v>16094.281214890007</v>
      </c>
      <c r="F14" s="53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77</v>
      </c>
      <c r="C15" s="63">
        <v>37310.051659769953</v>
      </c>
      <c r="D15" s="63">
        <f>+((C15/C14)-1)*100</f>
        <v>1.8265842169738811</v>
      </c>
      <c r="E15" s="65">
        <v>19539.55125166001</v>
      </c>
      <c r="F15" s="63">
        <f>+((E15/E14)-1)*100</f>
        <v>21.406796555676742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34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38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44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66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93" t="s">
        <v>8</v>
      </c>
      <c r="D22" s="93"/>
      <c r="E22" s="93" t="s">
        <v>6</v>
      </c>
      <c r="F22" s="93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2021</v>
      </c>
      <c r="C24" s="53">
        <v>37406.602442969495</v>
      </c>
      <c r="D24" s="53"/>
      <c r="E24" s="54">
        <v>33867.859768319686</v>
      </c>
      <c r="F24" s="53"/>
      <c r="G24" s="22"/>
      <c r="H24" s="94"/>
      <c r="I24" s="94"/>
      <c r="J24" s="27"/>
      <c r="K24" s="27"/>
    </row>
    <row r="25" spans="1:11" ht="15" x14ac:dyDescent="0.3">
      <c r="A25" s="22"/>
      <c r="B25" s="52">
        <v>2022</v>
      </c>
      <c r="C25" s="53">
        <v>48671.662321561416</v>
      </c>
      <c r="D25" s="53">
        <f>+((C25/C24)-1)*100</f>
        <v>30.115164550875086</v>
      </c>
      <c r="E25" s="54">
        <v>41812.716721301033</v>
      </c>
      <c r="F25" s="53">
        <f>+((E25/E24)-1)*100</f>
        <v>23.45839686159632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2023</v>
      </c>
      <c r="C26" s="53">
        <v>41105.753964571122</v>
      </c>
      <c r="D26" s="66">
        <f>+((C26/C25)-1)*100</f>
        <v>-15.544791355191945</v>
      </c>
      <c r="E26" s="54">
        <v>35412.474214299524</v>
      </c>
      <c r="F26" s="66">
        <f>+((E26/E25)-1)*100</f>
        <v>-15.306928152173793</v>
      </c>
      <c r="G26" s="22"/>
      <c r="H26" s="28"/>
      <c r="I26" s="29"/>
      <c r="J26" s="28"/>
      <c r="K26" s="30"/>
    </row>
    <row r="27" spans="1:11" ht="15" x14ac:dyDescent="0.3">
      <c r="A27" s="22"/>
      <c r="B27" s="52">
        <v>2024</v>
      </c>
      <c r="C27" s="53">
        <v>39442.750705649923</v>
      </c>
      <c r="D27" s="66">
        <f>+((C27/C26)-1)*100</f>
        <v>-4.0456702493634644</v>
      </c>
      <c r="E27" s="54">
        <v>33952.788856370113</v>
      </c>
      <c r="F27" s="66">
        <f>+((E27/E26)-1)*100</f>
        <v>-4.1219524766783806</v>
      </c>
      <c r="G27" s="22"/>
      <c r="H27" s="28"/>
      <c r="I27" s="29"/>
      <c r="J27" s="28"/>
      <c r="K27" s="30"/>
    </row>
    <row r="28" spans="1:11" ht="15" x14ac:dyDescent="0.3">
      <c r="A28" s="22"/>
      <c r="B28" s="55" t="s">
        <v>71</v>
      </c>
      <c r="C28" s="62">
        <v>26070.780220829773</v>
      </c>
      <c r="D28" s="53"/>
      <c r="E28" s="64">
        <v>22577.334805699847</v>
      </c>
      <c r="F28" s="53"/>
      <c r="G28" s="22"/>
      <c r="H28" s="28"/>
      <c r="I28" s="29"/>
      <c r="J28" s="28"/>
      <c r="K28" s="30"/>
    </row>
    <row r="29" spans="1:11" ht="15.75" thickBot="1" x14ac:dyDescent="0.35">
      <c r="A29" s="22"/>
      <c r="B29" s="61" t="s">
        <v>72</v>
      </c>
      <c r="C29" s="63">
        <v>26869.812105769943</v>
      </c>
      <c r="D29" s="63">
        <f>+((C29/C28)-1)*100</f>
        <v>3.0648560502296363</v>
      </c>
      <c r="E29" s="65">
        <v>23664.845729709796</v>
      </c>
      <c r="F29" s="63">
        <f>+((E29/E28)-1)*100</f>
        <v>4.8168259600570584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34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38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44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21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48</v>
      </c>
      <c r="D37" s="59" t="s">
        <v>48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v>2021</v>
      </c>
      <c r="C39" s="66">
        <v>-8040.8968187489227</v>
      </c>
      <c r="D39" s="66">
        <v>-16328.744616869555</v>
      </c>
      <c r="E39" s="22"/>
      <c r="F39" s="22"/>
      <c r="G39" s="22"/>
      <c r="H39" s="94"/>
      <c r="I39" s="94"/>
      <c r="J39" s="27"/>
      <c r="K39" s="27"/>
    </row>
    <row r="40" spans="1:11" ht="15" x14ac:dyDescent="0.3">
      <c r="A40" s="22"/>
      <c r="B40" s="52">
        <v>2022</v>
      </c>
      <c r="C40" s="66">
        <v>-7749.0651127790115</v>
      </c>
      <c r="D40" s="66">
        <v>-20788.225613729192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v>2023</v>
      </c>
      <c r="C41" s="66">
        <v>-5172.8219996906919</v>
      </c>
      <c r="D41" s="66">
        <v>-16496.651463460021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v>2024</v>
      </c>
      <c r="C42" s="66">
        <v>-3676.9245088000534</v>
      </c>
      <c r="D42" s="66">
        <v>-13410.184079120027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55" t="str">
        <f>+B28</f>
        <v>2024-ene-ago</v>
      </c>
      <c r="C43" s="89">
        <v>-2971.4708809299882</v>
      </c>
      <c r="D43" s="89">
        <v>-9174.632047330173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 t="str">
        <f>+B29</f>
        <v>2025-ene-ago</v>
      </c>
      <c r="C44" s="67">
        <v>-1891.086997469909</v>
      </c>
      <c r="D44" s="67">
        <v>-7874.150095930152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34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38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44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zoomScaleNormal="100" workbookViewId="0">
      <selection activeCell="G12" sqref="G12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3" width="16.7109375" style="7" customWidth="1"/>
    <col min="4" max="4" width="12.42578125" style="7" bestFit="1" customWidth="1"/>
    <col min="5" max="5" width="13.140625" style="7" customWidth="1"/>
    <col min="6" max="6" width="12.42578125" style="7" bestFit="1" customWidth="1"/>
    <col min="7" max="8" width="14.85546875" style="7" bestFit="1" customWidth="1"/>
    <col min="9" max="9" width="6.710937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56</v>
      </c>
      <c r="F3" s="43"/>
      <c r="G3" s="69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74</v>
      </c>
      <c r="F4" s="70"/>
      <c r="G4" s="70"/>
      <c r="H4" s="70"/>
      <c r="I4" s="70"/>
    </row>
    <row r="5" spans="1:13" ht="13.5" customHeight="1" x14ac:dyDescent="0.2">
      <c r="E5" s="48" t="s">
        <v>49</v>
      </c>
    </row>
    <row r="6" spans="1:13" ht="15" x14ac:dyDescent="0.2">
      <c r="A6" s="49"/>
      <c r="B6" s="49"/>
      <c r="C6" s="49"/>
      <c r="D6" s="49"/>
      <c r="E6" s="85" t="s">
        <v>54</v>
      </c>
      <c r="F6" s="49"/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60</v>
      </c>
      <c r="F8" s="73"/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61</v>
      </c>
      <c r="F9" s="73"/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29</v>
      </c>
      <c r="D10" s="22"/>
      <c r="E10" s="22"/>
      <c r="F10" s="22"/>
      <c r="G10" s="22"/>
      <c r="H10" s="22"/>
      <c r="I10" s="22"/>
    </row>
    <row r="11" spans="1:13" ht="15" x14ac:dyDescent="0.3">
      <c r="A11" s="22"/>
      <c r="B11" s="22"/>
      <c r="C11" s="95" t="s">
        <v>31</v>
      </c>
      <c r="D11" s="98" t="s">
        <v>43</v>
      </c>
      <c r="E11" s="98" t="s">
        <v>46</v>
      </c>
      <c r="F11" s="98" t="s">
        <v>47</v>
      </c>
      <c r="G11" s="97" t="s">
        <v>75</v>
      </c>
      <c r="H11" s="97"/>
      <c r="I11" s="22"/>
    </row>
    <row r="12" spans="1:13" ht="15.75" thickBot="1" x14ac:dyDescent="0.35">
      <c r="A12" s="22"/>
      <c r="B12" s="22"/>
      <c r="C12" s="96"/>
      <c r="D12" s="99"/>
      <c r="E12" s="99"/>
      <c r="F12" s="99"/>
      <c r="G12" s="80" t="s">
        <v>47</v>
      </c>
      <c r="H12" s="80" t="s">
        <v>50</v>
      </c>
      <c r="I12" s="22"/>
    </row>
    <row r="13" spans="1:13" ht="15.75" thickTop="1" x14ac:dyDescent="0.3">
      <c r="A13" s="22"/>
      <c r="B13" s="22"/>
      <c r="C13" s="91" t="s">
        <v>11</v>
      </c>
      <c r="D13" s="77">
        <v>3124464.8745300011</v>
      </c>
      <c r="E13" s="77">
        <v>3274910.6014399934</v>
      </c>
      <c r="F13" s="77">
        <v>3196915.1706299828</v>
      </c>
      <c r="G13" s="77">
        <v>2290687.1156500001</v>
      </c>
      <c r="H13" s="77">
        <v>2673489.7780600148</v>
      </c>
      <c r="I13" s="22"/>
    </row>
    <row r="14" spans="1:13" ht="15" x14ac:dyDescent="0.3">
      <c r="A14" s="22"/>
      <c r="B14" s="22"/>
      <c r="C14" s="91" t="s">
        <v>12</v>
      </c>
      <c r="D14" s="77">
        <v>1130532.2881199997</v>
      </c>
      <c r="E14" s="77">
        <v>672395.80109000008</v>
      </c>
      <c r="F14" s="77">
        <v>663195.82317000034</v>
      </c>
      <c r="G14" s="77">
        <v>472714.72099000018</v>
      </c>
      <c r="H14" s="77">
        <v>1150771.7067399996</v>
      </c>
      <c r="I14" s="22"/>
    </row>
    <row r="15" spans="1:13" ht="15" x14ac:dyDescent="0.3">
      <c r="A15" s="22"/>
      <c r="B15" s="22"/>
      <c r="C15" s="91" t="s">
        <v>13</v>
      </c>
      <c r="D15" s="77">
        <v>1575751.873999997</v>
      </c>
      <c r="E15" s="77">
        <v>1040754.9188899996</v>
      </c>
      <c r="F15" s="77">
        <v>1032243.037219997</v>
      </c>
      <c r="G15" s="77">
        <v>773041.18871999823</v>
      </c>
      <c r="H15" s="77">
        <v>741038.89061999961</v>
      </c>
      <c r="I15" s="22"/>
    </row>
    <row r="16" spans="1:13" ht="15" x14ac:dyDescent="0.3">
      <c r="A16" s="22"/>
      <c r="B16" s="22"/>
      <c r="C16" s="91" t="s">
        <v>67</v>
      </c>
      <c r="D16" s="77">
        <v>609508.0487800003</v>
      </c>
      <c r="E16" s="77">
        <v>824802.03383000055</v>
      </c>
      <c r="F16" s="77">
        <v>1180226.2411900004</v>
      </c>
      <c r="G16" s="77">
        <v>865092.91799999983</v>
      </c>
      <c r="H16" s="77">
        <v>547614.68196000042</v>
      </c>
      <c r="I16" s="22"/>
    </row>
    <row r="17" spans="1:14" ht="15" x14ac:dyDescent="0.3">
      <c r="A17" s="22"/>
      <c r="B17" s="22"/>
      <c r="C17" s="91" t="s">
        <v>68</v>
      </c>
      <c r="D17" s="77">
        <v>318539.85029000061</v>
      </c>
      <c r="E17" s="77">
        <v>345682.60983000044</v>
      </c>
      <c r="F17" s="77">
        <v>352739.28975000058</v>
      </c>
      <c r="G17" s="77">
        <v>270209.29029999976</v>
      </c>
      <c r="H17" s="77">
        <v>283511.09688000055</v>
      </c>
      <c r="I17" s="22"/>
    </row>
    <row r="18" spans="1:14" ht="15" x14ac:dyDescent="0.3">
      <c r="A18" s="22"/>
      <c r="B18" s="22"/>
      <c r="C18" s="91" t="s">
        <v>14</v>
      </c>
      <c r="D18" s="77">
        <v>238800.88502999998</v>
      </c>
      <c r="E18" s="77">
        <v>198868.62939999989</v>
      </c>
      <c r="F18" s="77">
        <v>280230.52872999996</v>
      </c>
      <c r="G18" s="77">
        <v>167852.89293999987</v>
      </c>
      <c r="H18" s="77">
        <v>335755.86077999999</v>
      </c>
      <c r="I18" s="22"/>
    </row>
    <row r="19" spans="1:14" ht="15" x14ac:dyDescent="0.3">
      <c r="A19" s="22"/>
      <c r="B19" s="22"/>
      <c r="C19" s="91" t="s">
        <v>26</v>
      </c>
      <c r="D19" s="77">
        <v>14840229.377869986</v>
      </c>
      <c r="E19" s="77">
        <v>13286011.149410019</v>
      </c>
      <c r="F19" s="77">
        <v>14335029.894030016</v>
      </c>
      <c r="G19" s="77">
        <v>10803394.443249989</v>
      </c>
      <c r="H19" s="77">
        <v>11141387.574489957</v>
      </c>
      <c r="I19" s="22"/>
    </row>
    <row r="20" spans="1:14" ht="15" x14ac:dyDescent="0.3">
      <c r="A20" s="22"/>
      <c r="B20" s="22"/>
      <c r="C20" s="91" t="s">
        <v>42</v>
      </c>
      <c r="D20" s="77">
        <v>1075337.8052000003</v>
      </c>
      <c r="E20" s="77">
        <v>499205.36156000005</v>
      </c>
      <c r="F20" s="77">
        <v>272873.11218</v>
      </c>
      <c r="G20" s="77">
        <v>208298.35275000008</v>
      </c>
      <c r="H20" s="77">
        <v>127769.75767999992</v>
      </c>
      <c r="I20" s="22"/>
    </row>
    <row r="21" spans="1:14" ht="15" x14ac:dyDescent="0.3">
      <c r="A21" s="22"/>
      <c r="B21" s="22"/>
      <c r="C21" s="91" t="s">
        <v>15</v>
      </c>
      <c r="D21" s="77">
        <v>2829929.6010000068</v>
      </c>
      <c r="E21" s="77">
        <v>2299041.787310001</v>
      </c>
      <c r="F21" s="77">
        <v>2304871.3270800062</v>
      </c>
      <c r="G21" s="77">
        <v>1637539.6136100008</v>
      </c>
      <c r="H21" s="77">
        <v>1721819.2167000012</v>
      </c>
      <c r="I21" s="22"/>
    </row>
    <row r="22" spans="1:14" ht="15" x14ac:dyDescent="0.3">
      <c r="A22" s="22"/>
      <c r="B22" s="22"/>
      <c r="C22" s="91" t="s">
        <v>16</v>
      </c>
      <c r="D22" s="77">
        <v>1752313.7103000067</v>
      </c>
      <c r="E22" s="77">
        <v>1878578.6013999935</v>
      </c>
      <c r="F22" s="77">
        <v>1956613.6135200085</v>
      </c>
      <c r="G22" s="77">
        <v>1526054.1088200014</v>
      </c>
      <c r="H22" s="77">
        <v>1155624.1466800014</v>
      </c>
      <c r="I22" s="22"/>
    </row>
    <row r="23" spans="1:14" ht="15" x14ac:dyDescent="0.3">
      <c r="A23" s="22"/>
      <c r="B23" s="22"/>
      <c r="C23" s="91" t="s">
        <v>69</v>
      </c>
      <c r="D23" s="77">
        <v>544696.31622999941</v>
      </c>
      <c r="E23" s="77">
        <v>826756.93926999893</v>
      </c>
      <c r="F23" s="77">
        <v>647655.01264000044</v>
      </c>
      <c r="G23" s="77">
        <v>514407.96178000001</v>
      </c>
      <c r="H23" s="77">
        <v>472089.51173000043</v>
      </c>
      <c r="I23" s="22"/>
    </row>
    <row r="24" spans="1:14" ht="15" x14ac:dyDescent="0.3">
      <c r="A24" s="22"/>
      <c r="B24" s="22"/>
      <c r="C24" s="91" t="s">
        <v>45</v>
      </c>
      <c r="D24" s="77">
        <v>614135.99179999961</v>
      </c>
      <c r="E24" s="77">
        <v>453213.31597000035</v>
      </c>
      <c r="F24" s="77">
        <v>507343.89749999979</v>
      </c>
      <c r="G24" s="77">
        <v>387651.26152999979</v>
      </c>
      <c r="H24" s="77">
        <v>473320.85048000014</v>
      </c>
      <c r="I24" s="22"/>
    </row>
    <row r="25" spans="1:14" ht="15" x14ac:dyDescent="0.3">
      <c r="A25" s="22"/>
      <c r="B25" s="22"/>
      <c r="C25" s="91" t="s">
        <v>17</v>
      </c>
      <c r="D25" s="77">
        <v>745854.99666999932</v>
      </c>
      <c r="E25" s="77">
        <v>711744.37363000005</v>
      </c>
      <c r="F25" s="77">
        <v>837648.44222999597</v>
      </c>
      <c r="G25" s="77">
        <v>623815.41745999933</v>
      </c>
      <c r="H25" s="77">
        <v>651903.95203000028</v>
      </c>
      <c r="I25" s="22"/>
    </row>
    <row r="26" spans="1:14" ht="15" x14ac:dyDescent="0.3">
      <c r="A26" s="22"/>
      <c r="B26" s="22"/>
      <c r="C26" s="91" t="s">
        <v>18</v>
      </c>
      <c r="D26" s="77">
        <v>8022096.4457999757</v>
      </c>
      <c r="E26" s="77">
        <v>6809345.3793800129</v>
      </c>
      <c r="F26" s="77">
        <v>5178293.5089299856</v>
      </c>
      <c r="G26" s="77">
        <v>3604882.5180199924</v>
      </c>
      <c r="H26" s="77">
        <v>4705781.0945000146</v>
      </c>
      <c r="I26" s="22"/>
    </row>
    <row r="27" spans="1:14" ht="15" x14ac:dyDescent="0.3">
      <c r="A27" s="22"/>
      <c r="B27" s="22"/>
      <c r="C27" s="91" t="s">
        <v>19</v>
      </c>
      <c r="D27" s="77">
        <v>632333.01834000007</v>
      </c>
      <c r="E27" s="77">
        <v>673408.35589999589</v>
      </c>
      <c r="F27" s="77">
        <v>1003583.5836100001</v>
      </c>
      <c r="G27" s="77">
        <v>693585.78341000201</v>
      </c>
      <c r="H27" s="77">
        <v>779915.12577000249</v>
      </c>
      <c r="I27" s="72"/>
    </row>
    <row r="28" spans="1:14" ht="15" x14ac:dyDescent="0.3">
      <c r="A28" s="22"/>
      <c r="B28" s="22"/>
      <c r="C28" s="83" t="s">
        <v>24</v>
      </c>
      <c r="D28" s="84">
        <f t="shared" ref="D28:F28" si="0">+SUM(D13:D27)</f>
        <v>38054525.083959967</v>
      </c>
      <c r="E28" s="84">
        <f t="shared" si="0"/>
        <v>33794719.858310007</v>
      </c>
      <c r="F28" s="84">
        <f t="shared" si="0"/>
        <v>33749462.482409999</v>
      </c>
      <c r="G28" s="84">
        <f>+SUM(G13:G27)</f>
        <v>24839227.587229982</v>
      </c>
      <c r="H28" s="84">
        <f>+SUM(H13:H27)</f>
        <v>26961793.245099992</v>
      </c>
      <c r="I28" s="22"/>
    </row>
    <row r="29" spans="1:14" ht="15" x14ac:dyDescent="0.3">
      <c r="A29" s="22"/>
      <c r="B29" s="22"/>
      <c r="C29" s="78" t="s">
        <v>25</v>
      </c>
      <c r="D29" s="79">
        <f>+D28/D30</f>
        <v>0.66867745054854355</v>
      </c>
      <c r="E29" s="79">
        <f t="shared" ref="E29:H29" si="1">+E28/E30</f>
        <v>0.67902979936813634</v>
      </c>
      <c r="F29" s="79">
        <f t="shared" si="1"/>
        <v>0.68102969449507966</v>
      </c>
      <c r="G29" s="79">
        <f t="shared" si="1"/>
        <v>0.67791214090515406</v>
      </c>
      <c r="H29" s="79">
        <f t="shared" si="1"/>
        <v>0.72264154150641113</v>
      </c>
      <c r="I29" s="72"/>
    </row>
    <row r="30" spans="1:14" ht="15.75" thickBot="1" x14ac:dyDescent="0.35">
      <c r="A30" s="22"/>
      <c r="B30" s="22"/>
      <c r="C30" s="81" t="s">
        <v>20</v>
      </c>
      <c r="D30" s="82">
        <v>56910136.64771001</v>
      </c>
      <c r="E30" s="82">
        <v>49769126.317810073</v>
      </c>
      <c r="F30" s="82">
        <v>49556521.184339978</v>
      </c>
      <c r="G30" s="82">
        <v>36640777.009929977</v>
      </c>
      <c r="H30" s="82">
        <v>37310051.659769952</v>
      </c>
      <c r="I30" s="22"/>
    </row>
    <row r="31" spans="1:14" ht="15.75" thickTop="1" x14ac:dyDescent="0.3">
      <c r="A31" s="22"/>
      <c r="B31" s="22"/>
      <c r="C31" s="78"/>
      <c r="D31" s="90"/>
      <c r="E31" s="90"/>
      <c r="F31" s="90"/>
      <c r="G31" s="90"/>
      <c r="H31" s="90"/>
      <c r="I31" s="22"/>
    </row>
    <row r="32" spans="1:14" s="10" customFormat="1" ht="18.75" x14ac:dyDescent="0.4">
      <c r="A32" s="51"/>
      <c r="B32" s="51"/>
      <c r="C32" s="51"/>
      <c r="D32" s="51"/>
      <c r="E32" s="51" t="s">
        <v>63</v>
      </c>
      <c r="F32" s="51"/>
      <c r="G32" s="51"/>
      <c r="H32" s="92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62</v>
      </c>
      <c r="F33" s="73"/>
      <c r="G33" s="73"/>
      <c r="H33" s="73"/>
      <c r="I33" s="73"/>
    </row>
    <row r="34" spans="1:9" ht="15" x14ac:dyDescent="0.3">
      <c r="A34" s="73"/>
      <c r="B34" s="73"/>
      <c r="C34" s="71" t="s">
        <v>29</v>
      </c>
      <c r="D34" s="73"/>
      <c r="E34" s="73"/>
      <c r="F34" s="73"/>
      <c r="G34" s="73"/>
      <c r="H34" s="73"/>
      <c r="I34" s="73"/>
    </row>
    <row r="35" spans="1:9" ht="15" x14ac:dyDescent="0.3">
      <c r="A35" s="22"/>
      <c r="B35" s="22"/>
      <c r="C35" s="95" t="s">
        <v>31</v>
      </c>
      <c r="D35" s="98" t="s">
        <v>43</v>
      </c>
      <c r="E35" s="98" t="s">
        <v>46</v>
      </c>
      <c r="F35" s="98" t="s">
        <v>47</v>
      </c>
      <c r="G35" s="97" t="str">
        <f>+G11</f>
        <v>Enero - septiembre</v>
      </c>
      <c r="H35" s="97"/>
      <c r="I35" s="22"/>
    </row>
    <row r="36" spans="1:9" ht="15.75" thickBot="1" x14ac:dyDescent="0.35">
      <c r="A36" s="22"/>
      <c r="B36" s="22"/>
      <c r="C36" s="96"/>
      <c r="D36" s="99"/>
      <c r="E36" s="99"/>
      <c r="F36" s="99"/>
      <c r="G36" s="80" t="s">
        <v>47</v>
      </c>
      <c r="H36" s="80" t="s">
        <v>50</v>
      </c>
      <c r="I36" s="22"/>
    </row>
    <row r="37" spans="1:9" ht="15.75" thickTop="1" x14ac:dyDescent="0.3">
      <c r="A37" s="22"/>
      <c r="B37" s="22"/>
      <c r="C37" s="76" t="s">
        <v>11</v>
      </c>
      <c r="D37" s="77">
        <v>2955908.5281399968</v>
      </c>
      <c r="E37" s="77">
        <v>2734895.2591499938</v>
      </c>
      <c r="F37" s="77">
        <v>2598401.5072299982</v>
      </c>
      <c r="G37" s="77">
        <v>1910528.0942299906</v>
      </c>
      <c r="H37" s="77">
        <v>2020186.3208500056</v>
      </c>
      <c r="I37" s="22"/>
    </row>
    <row r="38" spans="1:9" ht="15" x14ac:dyDescent="0.3">
      <c r="A38" s="22"/>
      <c r="B38" s="22"/>
      <c r="C38" s="76" t="s">
        <v>12</v>
      </c>
      <c r="D38" s="77">
        <v>505117.52741999936</v>
      </c>
      <c r="E38" s="77">
        <v>388599.19555000024</v>
      </c>
      <c r="F38" s="77">
        <v>469232.85135999974</v>
      </c>
      <c r="G38" s="77">
        <v>345208.13380000013</v>
      </c>
      <c r="H38" s="77">
        <v>519493.03294999991</v>
      </c>
      <c r="I38" s="22"/>
    </row>
    <row r="39" spans="1:9" ht="15" x14ac:dyDescent="0.3">
      <c r="A39" s="22"/>
      <c r="B39" s="22"/>
      <c r="C39" s="76" t="s">
        <v>13</v>
      </c>
      <c r="D39" s="77">
        <v>574994.32403000037</v>
      </c>
      <c r="E39" s="77">
        <v>539279.17359999917</v>
      </c>
      <c r="F39" s="77">
        <v>546781.88290999935</v>
      </c>
      <c r="G39" s="77">
        <v>390120.35129999905</v>
      </c>
      <c r="H39" s="77">
        <v>415334.49255999975</v>
      </c>
      <c r="I39" s="22"/>
    </row>
    <row r="40" spans="1:9" ht="15" x14ac:dyDescent="0.3">
      <c r="A40" s="22"/>
      <c r="B40" s="22"/>
      <c r="C40" s="76" t="s">
        <v>67</v>
      </c>
      <c r="D40" s="77">
        <v>270112.19422999979</v>
      </c>
      <c r="E40" s="77">
        <v>223403.13014000014</v>
      </c>
      <c r="F40" s="77">
        <v>270524.37043000007</v>
      </c>
      <c r="G40" s="77">
        <v>204035.04564000005</v>
      </c>
      <c r="H40" s="77">
        <v>234338.73764999991</v>
      </c>
      <c r="I40" s="22"/>
    </row>
    <row r="41" spans="1:9" ht="15" x14ac:dyDescent="0.3">
      <c r="A41" s="22"/>
      <c r="B41" s="22"/>
      <c r="C41" s="76" t="s">
        <v>68</v>
      </c>
      <c r="D41" s="77">
        <v>305916.22152000014</v>
      </c>
      <c r="E41" s="77">
        <v>329791.89341000002</v>
      </c>
      <c r="F41" s="77">
        <v>336449.75137000059</v>
      </c>
      <c r="G41" s="77">
        <v>257596.64123999976</v>
      </c>
      <c r="H41" s="77">
        <v>269698.55959000019</v>
      </c>
      <c r="I41" s="22"/>
    </row>
    <row r="42" spans="1:9" ht="15" x14ac:dyDescent="0.3">
      <c r="A42" s="22"/>
      <c r="B42" s="22"/>
      <c r="C42" s="76" t="s">
        <v>14</v>
      </c>
      <c r="D42" s="77">
        <v>91197.745590000093</v>
      </c>
      <c r="E42" s="77">
        <v>54999.002649999995</v>
      </c>
      <c r="F42" s="77">
        <v>57952.863990000027</v>
      </c>
      <c r="G42" s="77">
        <v>39248.554080000009</v>
      </c>
      <c r="H42" s="77">
        <v>76143.582569999955</v>
      </c>
      <c r="I42" s="22"/>
    </row>
    <row r="43" spans="1:9" ht="15" x14ac:dyDescent="0.3">
      <c r="A43" s="22"/>
      <c r="B43" s="22"/>
      <c r="C43" s="76" t="s">
        <v>26</v>
      </c>
      <c r="D43" s="77">
        <v>6662719.564869971</v>
      </c>
      <c r="E43" s="77">
        <v>6267522.3830300262</v>
      </c>
      <c r="F43" s="77">
        <v>6949969.6624600189</v>
      </c>
      <c r="G43" s="77">
        <v>5154807.9841100043</v>
      </c>
      <c r="H43" s="77">
        <v>6233137.6809399836</v>
      </c>
      <c r="I43" s="22"/>
    </row>
    <row r="44" spans="1:9" ht="15" x14ac:dyDescent="0.3">
      <c r="A44" s="22"/>
      <c r="B44" s="22"/>
      <c r="C44" s="76" t="s">
        <v>42</v>
      </c>
      <c r="D44" s="77">
        <v>41906.048070000026</v>
      </c>
      <c r="E44" s="77">
        <v>47434.73012999996</v>
      </c>
      <c r="F44" s="77">
        <v>44681.702370000006</v>
      </c>
      <c r="G44" s="77">
        <v>32928.406000000003</v>
      </c>
      <c r="H44" s="77">
        <v>42879.179690000019</v>
      </c>
      <c r="I44" s="22"/>
    </row>
    <row r="45" spans="1:9" ht="15" x14ac:dyDescent="0.3">
      <c r="A45" s="22"/>
      <c r="B45" s="22"/>
      <c r="C45" s="76" t="s">
        <v>15</v>
      </c>
      <c r="D45" s="77">
        <v>1451893.2112600005</v>
      </c>
      <c r="E45" s="77">
        <v>1306936.840490005</v>
      </c>
      <c r="F45" s="77">
        <v>1235026.1169899988</v>
      </c>
      <c r="G45" s="77">
        <v>879816.33475999895</v>
      </c>
      <c r="H45" s="77">
        <v>1100773.7589999994</v>
      </c>
      <c r="I45" s="22"/>
    </row>
    <row r="46" spans="1:9" ht="15" x14ac:dyDescent="0.3">
      <c r="A46" s="22"/>
      <c r="B46" s="22"/>
      <c r="C46" s="76" t="s">
        <v>16</v>
      </c>
      <c r="D46" s="77">
        <v>1053139.4915899984</v>
      </c>
      <c r="E46" s="77">
        <v>1185152.7689300028</v>
      </c>
      <c r="F46" s="77">
        <v>1405159.6924799993</v>
      </c>
      <c r="G46" s="77">
        <v>1111487.9465700015</v>
      </c>
      <c r="H46" s="77">
        <v>1007859.1647300023</v>
      </c>
      <c r="I46" s="22"/>
    </row>
    <row r="47" spans="1:9" ht="15" x14ac:dyDescent="0.3">
      <c r="A47" s="22"/>
      <c r="B47" s="22"/>
      <c r="C47" s="76" t="s">
        <v>69</v>
      </c>
      <c r="D47" s="77">
        <v>140968.69762999992</v>
      </c>
      <c r="E47" s="77">
        <v>149906.27124999987</v>
      </c>
      <c r="F47" s="77">
        <v>153036.65870999999</v>
      </c>
      <c r="G47" s="77">
        <v>114336.60382000002</v>
      </c>
      <c r="H47" s="77">
        <v>123929.33296999984</v>
      </c>
      <c r="I47" s="22"/>
    </row>
    <row r="48" spans="1:9" ht="15" x14ac:dyDescent="0.3">
      <c r="A48" s="22"/>
      <c r="B48" s="22"/>
      <c r="C48" s="76" t="s">
        <v>45</v>
      </c>
      <c r="D48" s="77">
        <v>390776.51907000027</v>
      </c>
      <c r="E48" s="77">
        <v>331713.18957000034</v>
      </c>
      <c r="F48" s="77">
        <v>394038.46173999971</v>
      </c>
      <c r="G48" s="77">
        <v>291024.86593999976</v>
      </c>
      <c r="H48" s="77">
        <v>351414.51502000017</v>
      </c>
      <c r="I48" s="22"/>
    </row>
    <row r="49" spans="1:9" ht="15" x14ac:dyDescent="0.3">
      <c r="A49" s="22"/>
      <c r="B49" s="22"/>
      <c r="C49" s="76" t="s">
        <v>17</v>
      </c>
      <c r="D49" s="77">
        <v>564391.69398999785</v>
      </c>
      <c r="E49" s="77">
        <v>578654.22832999926</v>
      </c>
      <c r="F49" s="77">
        <v>660119.18485999841</v>
      </c>
      <c r="G49" s="77">
        <v>477692.07002999983</v>
      </c>
      <c r="H49" s="77">
        <v>515002.30917000072</v>
      </c>
      <c r="I49" s="22"/>
    </row>
    <row r="50" spans="1:9" ht="15" x14ac:dyDescent="0.3">
      <c r="A50" s="22"/>
      <c r="B50" s="22"/>
      <c r="C50" s="76" t="s">
        <v>18</v>
      </c>
      <c r="D50" s="77">
        <v>2843919.7444299948</v>
      </c>
      <c r="E50" s="77">
        <v>2267347.8814699962</v>
      </c>
      <c r="F50" s="77">
        <v>2747441.9397999779</v>
      </c>
      <c r="G50" s="77">
        <v>1992886.1289100004</v>
      </c>
      <c r="H50" s="77">
        <v>2829015.9154299917</v>
      </c>
      <c r="I50" s="72"/>
    </row>
    <row r="51" spans="1:9" ht="15" x14ac:dyDescent="0.3">
      <c r="A51" s="22"/>
      <c r="B51" s="22"/>
      <c r="C51" s="76" t="s">
        <v>19</v>
      </c>
      <c r="D51" s="77">
        <v>602035.85087000043</v>
      </c>
      <c r="E51" s="77">
        <v>640192.46742999763</v>
      </c>
      <c r="F51" s="77">
        <v>957354.18506000028</v>
      </c>
      <c r="G51" s="77">
        <v>660075.68970000162</v>
      </c>
      <c r="H51" s="77">
        <v>742911.26164000167</v>
      </c>
      <c r="I51" s="22"/>
    </row>
    <row r="52" spans="1:9" ht="15" x14ac:dyDescent="0.3">
      <c r="A52" s="22"/>
      <c r="B52" s="22"/>
      <c r="C52" s="83" t="s">
        <v>24</v>
      </c>
      <c r="D52" s="84">
        <v>18454997.362709962</v>
      </c>
      <c r="E52" s="84">
        <v>17045828.415130023</v>
      </c>
      <c r="F52" s="84">
        <v>18826170.831759993</v>
      </c>
      <c r="G52" s="84">
        <f>+SUM(G36:G51)</f>
        <v>13861792.850129997</v>
      </c>
      <c r="H52" s="84">
        <f t="shared" ref="H52" si="2">+SUM(H36:H51)</f>
        <v>16482117.844759982</v>
      </c>
      <c r="I52" s="72"/>
    </row>
    <row r="53" spans="1:9" ht="15" x14ac:dyDescent="0.3">
      <c r="A53" s="22"/>
      <c r="B53" s="22"/>
      <c r="C53" s="78" t="s">
        <v>25</v>
      </c>
      <c r="D53" s="79">
        <f>+D52/D54</f>
        <v>0.85379530421874372</v>
      </c>
      <c r="E53" s="79">
        <f>+E52/E54</f>
        <v>0.85685611267659045</v>
      </c>
      <c r="F53" s="79">
        <f>+F52/F54</f>
        <v>0.8559390305217448</v>
      </c>
      <c r="G53" s="79">
        <f>+G52/G54</f>
        <v>0.8612868549423276</v>
      </c>
      <c r="H53" s="79">
        <f>+H52/H54</f>
        <v>0.84352591482159645</v>
      </c>
      <c r="I53" s="22"/>
    </row>
    <row r="54" spans="1:9" ht="15.75" thickBot="1" x14ac:dyDescent="0.35">
      <c r="A54" s="22"/>
      <c r="B54" s="22"/>
      <c r="C54" s="81" t="s">
        <v>20</v>
      </c>
      <c r="D54" s="82">
        <v>21615248.141469941</v>
      </c>
      <c r="E54" s="82">
        <v>19893454.878770009</v>
      </c>
      <c r="F54" s="82">
        <v>21994756.82314001</v>
      </c>
      <c r="G54" s="82">
        <v>16094281.214890007</v>
      </c>
      <c r="H54" s="82">
        <v>19539551.251660012</v>
      </c>
      <c r="I54" s="22"/>
    </row>
    <row r="55" spans="1:9" ht="15.75" thickTop="1" x14ac:dyDescent="0.3">
      <c r="A55" s="22"/>
      <c r="B55" s="22"/>
      <c r="C55" s="26" t="s">
        <v>22</v>
      </c>
      <c r="D55" s="32"/>
      <c r="E55" s="32"/>
      <c r="F55" s="32"/>
      <c r="G55" s="32"/>
      <c r="H55" s="32"/>
      <c r="I55" s="22"/>
    </row>
    <row r="56" spans="1:9" ht="17.25" customHeight="1" x14ac:dyDescent="0.3">
      <c r="A56" s="22"/>
      <c r="B56" s="22"/>
      <c r="C56" s="26" t="s">
        <v>32</v>
      </c>
      <c r="D56" s="32"/>
      <c r="E56" s="32"/>
      <c r="F56" s="32"/>
      <c r="G56" s="74"/>
      <c r="H56" s="75"/>
      <c r="I56" s="22"/>
    </row>
    <row r="57" spans="1:9" ht="15" x14ac:dyDescent="0.3">
      <c r="A57" s="22"/>
      <c r="B57" s="22"/>
      <c r="C57" s="26" t="s">
        <v>35</v>
      </c>
      <c r="D57" s="32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37</v>
      </c>
      <c r="D58" s="32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44</v>
      </c>
      <c r="D59" s="32"/>
      <c r="E59" s="32"/>
      <c r="F59" s="32"/>
      <c r="G59" s="32"/>
      <c r="H59" s="32"/>
      <c r="I59" s="22"/>
    </row>
    <row r="60" spans="1:9" x14ac:dyDescent="0.2">
      <c r="C60" s="8"/>
    </row>
  </sheetData>
  <sortState xmlns:xlrd2="http://schemas.microsoft.com/office/spreadsheetml/2017/richdata2" ref="C37:H51">
    <sortCondition descending="1" ref="H37:H51"/>
  </sortState>
  <mergeCells count="10">
    <mergeCell ref="C11:C12"/>
    <mergeCell ref="G11:H11"/>
    <mergeCell ref="C35:C36"/>
    <mergeCell ref="D35:D36"/>
    <mergeCell ref="E35:E36"/>
    <mergeCell ref="F35:F36"/>
    <mergeCell ref="G35:H35"/>
    <mergeCell ref="F11:F12"/>
    <mergeCell ref="E11:E12"/>
    <mergeCell ref="D11:D12"/>
  </mergeCells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zoomScaleNormal="100" workbookViewId="0">
      <selection activeCell="E3" sqref="E3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6.28515625" style="7" customWidth="1"/>
    <col min="4" max="7" width="14.85546875" style="7" bestFit="1" customWidth="1"/>
    <col min="8" max="8" width="14.5703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57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73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49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5" t="s">
        <v>55</v>
      </c>
      <c r="F5" s="22"/>
      <c r="G5" s="22"/>
      <c r="H5" s="22"/>
      <c r="I5" s="22"/>
    </row>
    <row r="6" spans="1:13" s="88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7"/>
      <c r="K6" s="87"/>
      <c r="L6" s="87"/>
    </row>
    <row r="7" spans="1:13" ht="19.5" x14ac:dyDescent="0.4">
      <c r="A7" s="73"/>
      <c r="B7" s="73"/>
      <c r="C7" s="73"/>
      <c r="D7" s="73"/>
      <c r="E7" s="42" t="s">
        <v>64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10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30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95" t="s">
        <v>31</v>
      </c>
      <c r="D10" s="98" t="s">
        <v>41</v>
      </c>
      <c r="E10" s="98" t="s">
        <v>43</v>
      </c>
      <c r="F10" s="98" t="s">
        <v>46</v>
      </c>
      <c r="G10" s="97" t="s">
        <v>70</v>
      </c>
      <c r="H10" s="97"/>
      <c r="I10" s="22"/>
    </row>
    <row r="11" spans="1:13" ht="15.75" thickBot="1" x14ac:dyDescent="0.35">
      <c r="A11" s="22"/>
      <c r="B11" s="22"/>
      <c r="C11" s="96"/>
      <c r="D11" s="99"/>
      <c r="E11" s="99"/>
      <c r="F11" s="99"/>
      <c r="G11" s="80" t="s">
        <v>51</v>
      </c>
      <c r="H11" s="80" t="s">
        <v>52</v>
      </c>
      <c r="I11" s="22"/>
    </row>
    <row r="12" spans="1:13" ht="15.75" thickTop="1" x14ac:dyDescent="0.3">
      <c r="A12" s="22"/>
      <c r="B12" s="22"/>
      <c r="C12" s="76" t="s">
        <v>26</v>
      </c>
      <c r="D12" s="77">
        <v>18839066.789319936</v>
      </c>
      <c r="E12" s="77">
        <v>15997650.081280047</v>
      </c>
      <c r="F12" s="77">
        <v>16464569.227830082</v>
      </c>
      <c r="G12" s="77">
        <v>10769841.00627999</v>
      </c>
      <c r="H12" s="77">
        <v>10867177.266769975</v>
      </c>
      <c r="I12" s="22"/>
    </row>
    <row r="13" spans="1:13" ht="15" x14ac:dyDescent="0.3">
      <c r="A13" s="22"/>
      <c r="B13" s="22"/>
      <c r="C13" s="76" t="s">
        <v>18</v>
      </c>
      <c r="D13" s="77">
        <v>10588497.923259791</v>
      </c>
      <c r="E13" s="77">
        <v>9927236.9115899038</v>
      </c>
      <c r="F13" s="77">
        <v>8484063.5465499908</v>
      </c>
      <c r="G13" s="77">
        <v>5784286.0789199853</v>
      </c>
      <c r="H13" s="77">
        <v>5938208.4423000645</v>
      </c>
      <c r="I13" s="22"/>
    </row>
    <row r="14" spans="1:13" ht="15" x14ac:dyDescent="0.3">
      <c r="A14" s="22"/>
      <c r="B14" s="22"/>
      <c r="C14" s="76" t="s">
        <v>15</v>
      </c>
      <c r="D14" s="77">
        <v>7275937.633809993</v>
      </c>
      <c r="E14" s="77">
        <v>5613964.0057400195</v>
      </c>
      <c r="F14" s="77">
        <v>4445958.4187400108</v>
      </c>
      <c r="G14" s="77">
        <v>2942005.9023500085</v>
      </c>
      <c r="H14" s="77">
        <v>3037874.78140999</v>
      </c>
      <c r="I14" s="22"/>
    </row>
    <row r="15" spans="1:13" ht="15" x14ac:dyDescent="0.3">
      <c r="A15" s="22"/>
      <c r="B15" s="22"/>
      <c r="C15" s="76" t="s">
        <v>16</v>
      </c>
      <c r="D15" s="77">
        <v>4174746.0708600059</v>
      </c>
      <c r="E15" s="77">
        <v>3090354.9651200022</v>
      </c>
      <c r="F15" s="77">
        <v>3245098.9870999982</v>
      </c>
      <c r="G15" s="77">
        <v>2125691.1400000034</v>
      </c>
      <c r="H15" s="77">
        <v>2222712.457939995</v>
      </c>
      <c r="I15" s="22"/>
    </row>
    <row r="16" spans="1:13" ht="15" x14ac:dyDescent="0.3">
      <c r="A16" s="22"/>
      <c r="B16" s="22"/>
      <c r="C16" s="76" t="s">
        <v>11</v>
      </c>
      <c r="D16" s="77">
        <v>2519440.9992599953</v>
      </c>
      <c r="E16" s="77">
        <v>2012562.0530700018</v>
      </c>
      <c r="F16" s="77">
        <v>2120775.0448599993</v>
      </c>
      <c r="G16" s="77">
        <v>1384189.5154499956</v>
      </c>
      <c r="H16" s="77">
        <v>1479322.8940799965</v>
      </c>
      <c r="I16" s="22"/>
    </row>
    <row r="17" spans="1:9" ht="15" x14ac:dyDescent="0.3">
      <c r="A17" s="22"/>
      <c r="B17" s="22"/>
      <c r="C17" s="76" t="s">
        <v>27</v>
      </c>
      <c r="D17" s="77">
        <v>1050974.0547500027</v>
      </c>
      <c r="E17" s="77">
        <v>856919.43288999877</v>
      </c>
      <c r="F17" s="77">
        <v>989041.30831999984</v>
      </c>
      <c r="G17" s="77">
        <v>629419.73187000246</v>
      </c>
      <c r="H17" s="77">
        <v>859581.23853000219</v>
      </c>
      <c r="I17" s="22"/>
    </row>
    <row r="18" spans="1:9" ht="15" x14ac:dyDescent="0.3">
      <c r="A18" s="22"/>
      <c r="B18" s="22"/>
      <c r="C18" s="76" t="s">
        <v>12</v>
      </c>
      <c r="D18" s="77">
        <v>1176404.6705500023</v>
      </c>
      <c r="E18" s="77">
        <v>1049621.188030004</v>
      </c>
      <c r="F18" s="77">
        <v>1040118.5029299995</v>
      </c>
      <c r="G18" s="77">
        <v>686376.72716999962</v>
      </c>
      <c r="H18" s="77">
        <v>693745.50320000004</v>
      </c>
      <c r="I18" s="22"/>
    </row>
    <row r="19" spans="1:9" ht="15" x14ac:dyDescent="0.3">
      <c r="A19" s="22"/>
      <c r="B19" s="22"/>
      <c r="C19" s="76" t="s">
        <v>13</v>
      </c>
      <c r="D19" s="77">
        <v>977190.13837999897</v>
      </c>
      <c r="E19" s="77">
        <v>739127.16446</v>
      </c>
      <c r="F19" s="77">
        <v>840750.97059999907</v>
      </c>
      <c r="G19" s="77">
        <v>564920.14785999944</v>
      </c>
      <c r="H19" s="77">
        <v>593029.58533999964</v>
      </c>
      <c r="I19" s="22"/>
    </row>
    <row r="20" spans="1:9" ht="15" x14ac:dyDescent="0.3">
      <c r="A20" s="22"/>
      <c r="B20" s="22"/>
      <c r="C20" s="76" t="s">
        <v>14</v>
      </c>
      <c r="D20" s="77">
        <v>459572.6142999992</v>
      </c>
      <c r="E20" s="77">
        <v>498648.90262000018</v>
      </c>
      <c r="F20" s="77">
        <v>514197.97433999798</v>
      </c>
      <c r="G20" s="77">
        <v>347554.3736199984</v>
      </c>
      <c r="H20" s="77">
        <v>412672.15224000049</v>
      </c>
      <c r="I20" s="22"/>
    </row>
    <row r="21" spans="1:9" ht="15" x14ac:dyDescent="0.3">
      <c r="A21" s="22"/>
      <c r="B21" s="22"/>
      <c r="C21" s="76" t="s">
        <v>45</v>
      </c>
      <c r="D21" s="77">
        <v>888501.54293000081</v>
      </c>
      <c r="E21" s="77">
        <v>704647.58929999731</v>
      </c>
      <c r="F21" s="77">
        <v>553057.77562999935</v>
      </c>
      <c r="G21" s="77">
        <v>331905.51638000039</v>
      </c>
      <c r="H21" s="77">
        <v>370056.71481000021</v>
      </c>
      <c r="I21" s="22"/>
    </row>
    <row r="22" spans="1:9" ht="15" x14ac:dyDescent="0.3">
      <c r="A22" s="22"/>
      <c r="B22" s="22"/>
      <c r="C22" s="76" t="s">
        <v>36</v>
      </c>
      <c r="D22" s="77">
        <v>151625.78666999991</v>
      </c>
      <c r="E22" s="77">
        <v>184018.07537000004</v>
      </c>
      <c r="F22" s="77">
        <v>213247.9749399999</v>
      </c>
      <c r="G22" s="77">
        <v>148593.15888</v>
      </c>
      <c r="H22" s="77">
        <v>114695.213</v>
      </c>
      <c r="I22" s="22"/>
    </row>
    <row r="23" spans="1:9" ht="15" x14ac:dyDescent="0.3">
      <c r="A23" s="22"/>
      <c r="B23" s="22"/>
      <c r="C23" s="76" t="s">
        <v>17</v>
      </c>
      <c r="D23" s="77">
        <v>187362.91184000007</v>
      </c>
      <c r="E23" s="77">
        <v>120246.0883799999</v>
      </c>
      <c r="F23" s="77">
        <v>184244.13518999991</v>
      </c>
      <c r="G23" s="77">
        <v>127944.48324000006</v>
      </c>
      <c r="H23" s="77">
        <v>88743.616970000148</v>
      </c>
      <c r="I23" s="22"/>
    </row>
    <row r="24" spans="1:9" ht="15" x14ac:dyDescent="0.3">
      <c r="A24" s="22"/>
      <c r="B24" s="22"/>
      <c r="C24" s="76" t="s">
        <v>19</v>
      </c>
      <c r="D24" s="77">
        <v>108273.78046000008</v>
      </c>
      <c r="E24" s="77">
        <v>130891.60438999996</v>
      </c>
      <c r="F24" s="77">
        <v>134099.91382000002</v>
      </c>
      <c r="G24" s="77">
        <v>88933.663609999945</v>
      </c>
      <c r="H24" s="77">
        <v>73910.154370000018</v>
      </c>
      <c r="I24" s="22"/>
    </row>
    <row r="25" spans="1:9" ht="15" x14ac:dyDescent="0.3">
      <c r="A25" s="22"/>
      <c r="B25" s="22"/>
      <c r="C25" s="76" t="s">
        <v>28</v>
      </c>
      <c r="D25" s="77">
        <v>98543.254889999982</v>
      </c>
      <c r="E25" s="77">
        <v>84538.819820000048</v>
      </c>
      <c r="F25" s="77">
        <v>111569.26066999996</v>
      </c>
      <c r="G25" s="77">
        <v>75282.231759999981</v>
      </c>
      <c r="H25" s="77">
        <v>60230.599559999988</v>
      </c>
      <c r="I25" s="86"/>
    </row>
    <row r="26" spans="1:9" ht="15" x14ac:dyDescent="0.3">
      <c r="A26" s="22"/>
      <c r="B26" s="22"/>
      <c r="C26" s="76" t="s">
        <v>42</v>
      </c>
      <c r="D26" s="77">
        <v>175524.15028000029</v>
      </c>
      <c r="E26" s="77">
        <v>95327.082509999964</v>
      </c>
      <c r="F26" s="77">
        <v>101957.6641299999</v>
      </c>
      <c r="G26" s="77">
        <v>63836.54343999995</v>
      </c>
      <c r="H26" s="77">
        <v>57851.485249999947</v>
      </c>
      <c r="I26" s="86"/>
    </row>
    <row r="27" spans="1:9" ht="15" x14ac:dyDescent="0.3">
      <c r="A27" s="22"/>
      <c r="B27" s="22"/>
      <c r="C27" s="83" t="s">
        <v>24</v>
      </c>
      <c r="D27" s="84">
        <f>+SUM(D12:D26)</f>
        <v>48671662.32155972</v>
      </c>
      <c r="E27" s="84">
        <f t="shared" ref="E27:H27" si="0">+SUM(E12:E26)</f>
        <v>41105753.964569986</v>
      </c>
      <c r="F27" s="84">
        <f t="shared" si="0"/>
        <v>39442750.705650084</v>
      </c>
      <c r="G27" s="84">
        <f t="shared" si="0"/>
        <v>26070780.220829982</v>
      </c>
      <c r="H27" s="84">
        <f t="shared" si="0"/>
        <v>26869812.105770022</v>
      </c>
      <c r="I27" s="86"/>
    </row>
    <row r="28" spans="1:9" ht="15" x14ac:dyDescent="0.3">
      <c r="A28" s="22"/>
      <c r="B28" s="22"/>
      <c r="C28" s="78" t="s">
        <v>25</v>
      </c>
      <c r="D28" s="79">
        <f>+D27/D29</f>
        <v>0.62872439877944319</v>
      </c>
      <c r="E28" s="79">
        <f>+E27/E29</f>
        <v>0.65458528267532223</v>
      </c>
      <c r="F28" s="79">
        <f>+F27/F29</f>
        <v>0.61528655889615125</v>
      </c>
      <c r="G28" s="79">
        <f>+G27/G29</f>
        <v>0.62540876366726772</v>
      </c>
      <c r="H28" s="79">
        <f>+H27/H29</f>
        <v>0.58604636754558248</v>
      </c>
      <c r="I28" s="22"/>
    </row>
    <row r="29" spans="1:9" ht="15.75" thickBot="1" x14ac:dyDescent="0.35">
      <c r="A29" s="22"/>
      <c r="B29" s="22"/>
      <c r="C29" s="81" t="s">
        <v>20</v>
      </c>
      <c r="D29" s="82">
        <v>77413350.612839445</v>
      </c>
      <c r="E29" s="82">
        <v>62796636.362749785</v>
      </c>
      <c r="F29" s="82">
        <v>64104684.452090025</v>
      </c>
      <c r="G29" s="82">
        <v>41685984.807690121</v>
      </c>
      <c r="H29" s="82">
        <v>45849293.833700106</v>
      </c>
      <c r="I29" s="72"/>
    </row>
    <row r="30" spans="1:9" ht="15.75" thickTop="1" x14ac:dyDescent="0.3">
      <c r="A30" s="22"/>
      <c r="B30" s="22"/>
      <c r="C30" s="78"/>
      <c r="D30" s="90"/>
      <c r="E30" s="90"/>
      <c r="F30" s="90"/>
      <c r="G30" s="90"/>
      <c r="H30" s="90"/>
      <c r="I30" s="72"/>
    </row>
    <row r="31" spans="1:9" s="10" customFormat="1" ht="19.5" x14ac:dyDescent="0.4">
      <c r="A31" s="42"/>
      <c r="B31" s="42"/>
      <c r="C31" s="42"/>
      <c r="D31" s="42"/>
      <c r="E31" s="42" t="s">
        <v>65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10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30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95" t="s">
        <v>31</v>
      </c>
      <c r="D34" s="98" t="s">
        <v>43</v>
      </c>
      <c r="E34" s="98" t="s">
        <v>46</v>
      </c>
      <c r="F34" s="98" t="s">
        <v>47</v>
      </c>
      <c r="G34" s="97" t="s">
        <v>70</v>
      </c>
      <c r="H34" s="97"/>
      <c r="I34" s="22"/>
    </row>
    <row r="35" spans="1:9" ht="15.75" thickBot="1" x14ac:dyDescent="0.35">
      <c r="A35" s="22"/>
      <c r="B35" s="22"/>
      <c r="C35" s="96"/>
      <c r="D35" s="99"/>
      <c r="E35" s="99"/>
      <c r="F35" s="99"/>
      <c r="G35" s="80" t="s">
        <v>47</v>
      </c>
      <c r="H35" s="80" t="s">
        <v>50</v>
      </c>
      <c r="I35" s="22"/>
    </row>
    <row r="36" spans="1:9" ht="15.75" thickTop="1" x14ac:dyDescent="0.3">
      <c r="A36" s="22"/>
      <c r="B36" s="22"/>
      <c r="C36" s="76" t="s">
        <v>26</v>
      </c>
      <c r="D36" s="77">
        <v>12952585.385640016</v>
      </c>
      <c r="E36" s="77">
        <v>11532796.465830028</v>
      </c>
      <c r="F36" s="77">
        <v>11534880.17413998</v>
      </c>
      <c r="G36" s="77">
        <v>7658964.2274399828</v>
      </c>
      <c r="H36" s="77">
        <v>8111089.3908100035</v>
      </c>
      <c r="I36" s="22"/>
    </row>
    <row r="37" spans="1:9" ht="15" x14ac:dyDescent="0.3">
      <c r="A37" s="22"/>
      <c r="B37" s="22"/>
      <c r="C37" s="76" t="s">
        <v>18</v>
      </c>
      <c r="D37" s="77">
        <v>10139096.882399786</v>
      </c>
      <c r="E37" s="77">
        <v>9222350.9739399031</v>
      </c>
      <c r="F37" s="77">
        <v>8122484.2218700005</v>
      </c>
      <c r="G37" s="77">
        <v>5517648.3370300028</v>
      </c>
      <c r="H37" s="77">
        <v>5576755.6199100567</v>
      </c>
      <c r="I37" s="22"/>
    </row>
    <row r="38" spans="1:9" ht="15" x14ac:dyDescent="0.3">
      <c r="A38" s="22"/>
      <c r="B38" s="22"/>
      <c r="C38" s="76" t="s">
        <v>15</v>
      </c>
      <c r="D38" s="77">
        <v>7247398.0104299905</v>
      </c>
      <c r="E38" s="77">
        <v>5441527.7891000174</v>
      </c>
      <c r="F38" s="77">
        <v>4426788.3002000172</v>
      </c>
      <c r="G38" s="77">
        <v>2930836.7221400063</v>
      </c>
      <c r="H38" s="77">
        <v>3026491.6004499905</v>
      </c>
      <c r="I38" s="22"/>
    </row>
    <row r="39" spans="1:9" ht="15" x14ac:dyDescent="0.3">
      <c r="A39" s="22"/>
      <c r="B39" s="22"/>
      <c r="C39" s="76" t="s">
        <v>16</v>
      </c>
      <c r="D39" s="77">
        <v>4139142.5779500082</v>
      </c>
      <c r="E39" s="77">
        <v>3060987.3101300038</v>
      </c>
      <c r="F39" s="77">
        <v>3217630.7926999973</v>
      </c>
      <c r="G39" s="77">
        <v>2107900.4562300039</v>
      </c>
      <c r="H39" s="77">
        <v>2201886.2488899948</v>
      </c>
      <c r="I39" s="22"/>
    </row>
    <row r="40" spans="1:9" ht="15" x14ac:dyDescent="0.3">
      <c r="A40" s="22"/>
      <c r="B40" s="22"/>
      <c r="C40" s="76" t="s">
        <v>11</v>
      </c>
      <c r="D40" s="77">
        <v>2475477.5565799968</v>
      </c>
      <c r="E40" s="77">
        <v>1954657.5132800015</v>
      </c>
      <c r="F40" s="77">
        <v>2090040.79767</v>
      </c>
      <c r="G40" s="77">
        <v>1364196.2892299956</v>
      </c>
      <c r="H40" s="77">
        <v>1453089.4069199977</v>
      </c>
      <c r="I40" s="22"/>
    </row>
    <row r="41" spans="1:9" ht="15" x14ac:dyDescent="0.3">
      <c r="A41" s="22"/>
      <c r="B41" s="22"/>
      <c r="C41" s="76" t="s">
        <v>12</v>
      </c>
      <c r="D41" s="77">
        <v>1173183.1753000021</v>
      </c>
      <c r="E41" s="77">
        <v>1045914.9356600037</v>
      </c>
      <c r="F41" s="77">
        <v>1036354.4332299993</v>
      </c>
      <c r="G41" s="77">
        <v>684115.81894999952</v>
      </c>
      <c r="H41" s="77">
        <v>690148.8668399998</v>
      </c>
      <c r="I41" s="22"/>
    </row>
    <row r="42" spans="1:9" ht="15" x14ac:dyDescent="0.3">
      <c r="A42" s="22"/>
      <c r="B42" s="22"/>
      <c r="C42" s="76" t="s">
        <v>27</v>
      </c>
      <c r="D42" s="77">
        <v>1041075.4921900023</v>
      </c>
      <c r="E42" s="77">
        <v>840900.13072999881</v>
      </c>
      <c r="F42" s="77">
        <v>971259.53403000033</v>
      </c>
      <c r="G42" s="77">
        <v>619106.10662000242</v>
      </c>
      <c r="H42" s="77">
        <v>843977.30063000193</v>
      </c>
      <c r="I42" s="22"/>
    </row>
    <row r="43" spans="1:9" ht="15" x14ac:dyDescent="0.3">
      <c r="A43" s="22"/>
      <c r="B43" s="22"/>
      <c r="C43" s="76" t="s">
        <v>13</v>
      </c>
      <c r="D43" s="77">
        <v>972436.74669999897</v>
      </c>
      <c r="E43" s="77">
        <v>737483.24892999989</v>
      </c>
      <c r="F43" s="77">
        <v>837953.48462999903</v>
      </c>
      <c r="G43" s="77">
        <v>562852.84459999925</v>
      </c>
      <c r="H43" s="77">
        <v>591342.97301999957</v>
      </c>
      <c r="I43" s="22"/>
    </row>
    <row r="44" spans="1:9" ht="15" x14ac:dyDescent="0.3">
      <c r="A44" s="22"/>
      <c r="B44" s="22"/>
      <c r="C44" s="76" t="s">
        <v>14</v>
      </c>
      <c r="D44" s="77">
        <v>457645.21881999925</v>
      </c>
      <c r="E44" s="77">
        <v>497549.9703899998</v>
      </c>
      <c r="F44" s="77">
        <v>512817.77655999805</v>
      </c>
      <c r="G44" s="77">
        <v>346310.26904999843</v>
      </c>
      <c r="H44" s="77">
        <v>411665.97093000053</v>
      </c>
      <c r="I44" s="22"/>
    </row>
    <row r="45" spans="1:9" ht="15" x14ac:dyDescent="0.3">
      <c r="A45" s="22"/>
      <c r="B45" s="22"/>
      <c r="C45" s="76" t="s">
        <v>42</v>
      </c>
      <c r="D45" s="77">
        <v>173745.19905000034</v>
      </c>
      <c r="E45" s="77">
        <v>93802.089939999903</v>
      </c>
      <c r="F45" s="77">
        <v>99848.251349999948</v>
      </c>
      <c r="G45" s="77">
        <v>61954.306899999938</v>
      </c>
      <c r="H45" s="77">
        <v>56224.240559999947</v>
      </c>
      <c r="I45" s="22"/>
    </row>
    <row r="46" spans="1:9" ht="15" x14ac:dyDescent="0.3">
      <c r="A46" s="22"/>
      <c r="B46" s="22"/>
      <c r="C46" s="76" t="s">
        <v>36</v>
      </c>
      <c r="D46" s="77">
        <v>151621.16616999989</v>
      </c>
      <c r="E46" s="77">
        <v>184014.65348000004</v>
      </c>
      <c r="F46" s="77">
        <v>213247.9749399999</v>
      </c>
      <c r="G46" s="77">
        <v>148593.15888</v>
      </c>
      <c r="H46" s="77">
        <v>114695.21299999997</v>
      </c>
      <c r="I46" s="22"/>
    </row>
    <row r="47" spans="1:9" ht="15" x14ac:dyDescent="0.3">
      <c r="A47" s="22"/>
      <c r="B47" s="22"/>
      <c r="C47" s="76" t="s">
        <v>17</v>
      </c>
      <c r="D47" s="77">
        <v>181827.48274000001</v>
      </c>
      <c r="E47" s="77">
        <v>119884.63850999992</v>
      </c>
      <c r="F47" s="77">
        <v>179890.38786999989</v>
      </c>
      <c r="G47" s="77">
        <v>123878.20571000005</v>
      </c>
      <c r="H47" s="77">
        <v>88479.057870000121</v>
      </c>
      <c r="I47" s="22"/>
    </row>
    <row r="48" spans="1:9" ht="15" x14ac:dyDescent="0.3">
      <c r="A48" s="22"/>
      <c r="B48" s="22"/>
      <c r="C48" s="76" t="s">
        <v>28</v>
      </c>
      <c r="D48" s="77">
        <v>98543.254889999997</v>
      </c>
      <c r="E48" s="77">
        <v>84538.355330000049</v>
      </c>
      <c r="F48" s="77">
        <v>111399.93803999998</v>
      </c>
      <c r="G48" s="77">
        <v>75172.117099999959</v>
      </c>
      <c r="H48" s="77">
        <v>60005.224279999995</v>
      </c>
      <c r="I48" s="86"/>
    </row>
    <row r="49" spans="1:9" ht="15" x14ac:dyDescent="0.3">
      <c r="A49" s="22"/>
      <c r="B49" s="22"/>
      <c r="C49" s="76" t="s">
        <v>19</v>
      </c>
      <c r="D49" s="77">
        <v>93920.187010000067</v>
      </c>
      <c r="E49" s="77">
        <v>118411.63344999998</v>
      </c>
      <c r="F49" s="77">
        <v>121680.03043</v>
      </c>
      <c r="G49" s="77">
        <v>80251.898199999952</v>
      </c>
      <c r="H49" s="77">
        <v>72176.959039999987</v>
      </c>
      <c r="I49" s="86"/>
    </row>
    <row r="50" spans="1:9" ht="15" x14ac:dyDescent="0.3">
      <c r="A50" s="22"/>
      <c r="B50" s="22"/>
      <c r="C50" s="76" t="s">
        <v>45</v>
      </c>
      <c r="D50" s="77">
        <v>515018.38542999956</v>
      </c>
      <c r="E50" s="77">
        <v>477654.50559999893</v>
      </c>
      <c r="F50" s="77">
        <v>476512.75870999997</v>
      </c>
      <c r="G50" s="77">
        <v>295554.04762000043</v>
      </c>
      <c r="H50" s="77">
        <v>366817.65655999986</v>
      </c>
      <c r="I50" s="86"/>
    </row>
    <row r="51" spans="1:9" ht="15" x14ac:dyDescent="0.3">
      <c r="A51" s="22"/>
      <c r="B51" s="22"/>
      <c r="C51" s="83" t="s">
        <v>24</v>
      </c>
      <c r="D51" s="84">
        <f>+SUM(D36:D50)</f>
        <v>41812716.721299805</v>
      </c>
      <c r="E51" s="84">
        <f t="shared" ref="E51" si="1">+SUM(E36:E50)</f>
        <v>35412474.214299947</v>
      </c>
      <c r="F51" s="84">
        <f t="shared" ref="F51:H51" si="2">+SUM(F36:F50)</f>
        <v>33952788.856369987</v>
      </c>
      <c r="G51" s="84">
        <f t="shared" si="2"/>
        <v>22577334.805699997</v>
      </c>
      <c r="H51" s="84">
        <f t="shared" si="2"/>
        <v>23664845.729710042</v>
      </c>
      <c r="I51" s="22"/>
    </row>
    <row r="52" spans="1:9" ht="15" x14ac:dyDescent="0.3">
      <c r="A52" s="22"/>
      <c r="B52" s="22"/>
      <c r="C52" s="78" t="s">
        <v>25</v>
      </c>
      <c r="D52" s="79">
        <f>+D51/D53</f>
        <v>0.59946236197001901</v>
      </c>
      <c r="E52" s="79">
        <f>+E51/E53</f>
        <v>0.63130808761418267</v>
      </c>
      <c r="F52" s="79">
        <f>+F51/F53</f>
        <v>0.58848218549061515</v>
      </c>
      <c r="G52" s="79">
        <f>+G51/G53</f>
        <v>0.59904163633571317</v>
      </c>
      <c r="H52" s="79">
        <f>+H51/H53</f>
        <v>0.56593223111823598</v>
      </c>
      <c r="I52" s="72"/>
    </row>
    <row r="53" spans="1:9" ht="15.75" thickBot="1" x14ac:dyDescent="0.35">
      <c r="A53" s="22"/>
      <c r="B53" s="22"/>
      <c r="C53" s="81" t="s">
        <v>20</v>
      </c>
      <c r="D53" s="82">
        <v>69750361.947479516</v>
      </c>
      <c r="E53" s="82">
        <v>56093807.301169738</v>
      </c>
      <c r="F53" s="82">
        <v>57695525.359129928</v>
      </c>
      <c r="G53" s="82">
        <v>37689091.10192012</v>
      </c>
      <c r="H53" s="82">
        <v>41815688.219330139</v>
      </c>
      <c r="I53" s="22"/>
    </row>
    <row r="54" spans="1:9" ht="15.75" thickTop="1" x14ac:dyDescent="0.3">
      <c r="A54" s="22"/>
      <c r="B54" s="22"/>
      <c r="C54" s="26" t="s">
        <v>39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32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35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40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44</v>
      </c>
      <c r="D58" s="22"/>
      <c r="E58" s="22"/>
      <c r="F58" s="22"/>
      <c r="G58" s="86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sortState xmlns:xlrd2="http://schemas.microsoft.com/office/spreadsheetml/2017/richdata2" ref="C12:H26">
    <sortCondition descending="1" ref="H12:H26"/>
  </sortState>
  <mergeCells count="10">
    <mergeCell ref="F10:F11"/>
    <mergeCell ref="G10:H10"/>
    <mergeCell ref="C34:C35"/>
    <mergeCell ref="D34:D35"/>
    <mergeCell ref="E34:E35"/>
    <mergeCell ref="F34:F35"/>
    <mergeCell ref="G34:H34"/>
    <mergeCell ref="C10:C11"/>
    <mergeCell ref="D10:D11"/>
    <mergeCell ref="E10:E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ignoredErrors>
    <ignoredError sqref="D11:F11 D35:F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
Revisó y aprobó:   Mario Valencia
Fecha:                     24 de octubre de 2025</dc:description>
  <cp:lastModifiedBy>Martha Cecilia Alvarez Rubiano</cp:lastModifiedBy>
  <cp:lastPrinted>2024-10-10T16:21:16Z</cp:lastPrinted>
  <dcterms:created xsi:type="dcterms:W3CDTF">2007-05-30T23:21:29Z</dcterms:created>
  <dcterms:modified xsi:type="dcterms:W3CDTF">2025-11-05T20:09:23Z</dcterms:modified>
</cp:coreProperties>
</file>