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isticas Intercambiables 2024\"/>
    </mc:Choice>
  </mc:AlternateContent>
  <xr:revisionPtr revIDLastSave="0" documentId="8_{6248B49A-BA03-485E-8184-3E889FAF2CC9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pg. 15" sheetId="1" r:id="rId1"/>
    <sheet name="pg. 15A" sheetId="2" r:id="rId2"/>
    <sheet name="pg. 15B" sheetId="6" r:id="rId3"/>
  </sheets>
  <definedNames>
    <definedName name="_xlnm.Print_Area" localSheetId="0">'pg. 15'!$A$1:$K$54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6" l="1"/>
  <c r="H25" i="6"/>
  <c r="G25" i="6" l="1"/>
  <c r="G55" i="6"/>
  <c r="H56" i="6"/>
  <c r="D55" i="6"/>
  <c r="D56" i="6" s="1"/>
  <c r="F25" i="6"/>
  <c r="E25" i="6"/>
  <c r="D25" i="6"/>
  <c r="E55" i="6" l="1"/>
  <c r="E56" i="6" s="1"/>
  <c r="F55" i="6"/>
  <c r="F56" i="6" s="1"/>
  <c r="G56" i="6"/>
  <c r="G26" i="2"/>
  <c r="H26" i="2"/>
  <c r="H56" i="2" l="1"/>
  <c r="G56" i="2"/>
  <c r="F56" i="2"/>
  <c r="E56" i="2"/>
  <c r="D56" i="2"/>
  <c r="E26" i="2"/>
  <c r="F26" i="2"/>
  <c r="D26" i="2"/>
  <c r="F12" i="1" l="1"/>
  <c r="D12" i="1"/>
  <c r="F11" i="1"/>
  <c r="D11" i="1"/>
  <c r="D15" i="1" l="1"/>
  <c r="F28" i="1" l="1"/>
  <c r="F15" i="1" l="1"/>
  <c r="D9" i="1" l="1"/>
  <c r="F26" i="6" l="1"/>
  <c r="D26" i="6" l="1"/>
  <c r="E26" i="6" l="1"/>
  <c r="G26" i="6"/>
  <c r="H26" i="6"/>
  <c r="F29" i="1" l="1"/>
  <c r="F30" i="1"/>
  <c r="F31" i="1"/>
  <c r="F33" i="1"/>
  <c r="D29" i="1"/>
  <c r="D30" i="1"/>
  <c r="D31" i="1"/>
  <c r="D33" i="1"/>
  <c r="F10" i="1" l="1"/>
  <c r="D10" i="1"/>
  <c r="F9" i="1"/>
  <c r="D28" i="1" l="1"/>
</calcChain>
</file>

<file path=xl/sharedStrings.xml><?xml version="1.0" encoding="utf-8"?>
<sst xmlns="http://schemas.openxmlformats.org/spreadsheetml/2006/main" count="184" uniqueCount="67">
  <si>
    <t>Fecha</t>
  </si>
  <si>
    <t>Mill US$</t>
  </si>
  <si>
    <t>Var. anual</t>
  </si>
  <si>
    <t>Página 15</t>
  </si>
  <si>
    <t>1. Exportaciones de Colombia hacia países con TLC</t>
  </si>
  <si>
    <t>Fuente: DANE-DIAN.</t>
  </si>
  <si>
    <t>Millones US$ FOB</t>
  </si>
  <si>
    <t>2. Importaciones de Colombia originarias de países con TLC</t>
  </si>
  <si>
    <t>Importaciones no minero-energéticas</t>
  </si>
  <si>
    <t>Balanza comercial no minero-energética</t>
  </si>
  <si>
    <t>Importaciones totales con acuerdo</t>
  </si>
  <si>
    <t>Balanza comercial total con acuerdo</t>
  </si>
  <si>
    <t>Exportaciones totales de Colombia</t>
  </si>
  <si>
    <t>Importaciones totales de Colombia</t>
  </si>
  <si>
    <t>Por países con acuerdo comercial</t>
  </si>
  <si>
    <t>CAN</t>
  </si>
  <si>
    <t>Canadá</t>
  </si>
  <si>
    <t>Chile</t>
  </si>
  <si>
    <t>EFTA</t>
  </si>
  <si>
    <t xml:space="preserve">Mercosur </t>
  </si>
  <si>
    <t>México</t>
  </si>
  <si>
    <t>Triángulo Norte</t>
  </si>
  <si>
    <t>Unión Europea</t>
  </si>
  <si>
    <t>Venezuela</t>
  </si>
  <si>
    <t>Total general</t>
  </si>
  <si>
    <t>Fuente: DANE-DIAN</t>
  </si>
  <si>
    <t>Exportaciones no minero-energéticos de Colombia</t>
  </si>
  <si>
    <t>Importaciones no minero-energéticos de Colombia</t>
  </si>
  <si>
    <t>Página 15 A</t>
  </si>
  <si>
    <t>4. Exportaciones de Colombia hacia países con TLC</t>
  </si>
  <si>
    <t>3 . Balanza comercial de Colombia con países con TLC</t>
  </si>
  <si>
    <t>Página 15 B</t>
  </si>
  <si>
    <t>* El TLC con Corea entró en vigencia el 15 de julio de 2016</t>
  </si>
  <si>
    <t>Exportaciones no minero-energéticas*</t>
  </si>
  <si>
    <t>Países con TLC</t>
  </si>
  <si>
    <t>Participación %</t>
  </si>
  <si>
    <t>Estados Unidos</t>
  </si>
  <si>
    <t>5. Importaciones de Colombia originarias de países con TLC</t>
  </si>
  <si>
    <t>Corea del Sur*</t>
  </si>
  <si>
    <t>Costa Rica**</t>
  </si>
  <si>
    <t>Miles de dólares FOB</t>
  </si>
  <si>
    <t>Miles de dólares CIF</t>
  </si>
  <si>
    <t>Países/grupos</t>
  </si>
  <si>
    <t>** El TLC con Costa Rica entró en vigencia el 1o de noviembre de 2016</t>
  </si>
  <si>
    <t>Exportaciones totales con acuerdo*</t>
  </si>
  <si>
    <t>* Incluye Puerto Rico</t>
  </si>
  <si>
    <t>*** Puerto Rico hace parte del TLC con EEUU</t>
  </si>
  <si>
    <t>Puerto Rico***</t>
  </si>
  <si>
    <t>**** El TLC con Israel entró en vigencia el 1 de agosto del 2020</t>
  </si>
  <si>
    <t>Israel ****</t>
  </si>
  <si>
    <t>** Incluye Israel. El TLC entró en vigencia el 1 de agosto del 2020</t>
  </si>
  <si>
    <t>* El TLC con Corea entró en vigencia el 15 de agosto de 2016</t>
  </si>
  <si>
    <t>**** El TLC con Israel entró en vigencia el 10 de agosto del 2020</t>
  </si>
  <si>
    <t>2021</t>
  </si>
  <si>
    <t>Israel</t>
  </si>
  <si>
    <t>2022</t>
  </si>
  <si>
    <t>Reino Unido*****</t>
  </si>
  <si>
    <t>***** El TLC con Reino Unido entró en vigencia el 28 de junio del 2022</t>
  </si>
  <si>
    <t>Reino Unido</t>
  </si>
  <si>
    <t>2023</t>
  </si>
  <si>
    <t>2023-ene</t>
  </si>
  <si>
    <t>2024-ene</t>
  </si>
  <si>
    <t xml:space="preserve">Enero - </t>
  </si>
  <si>
    <t>2024</t>
  </si>
  <si>
    <t>2023-efe</t>
  </si>
  <si>
    <t>2024-efe</t>
  </si>
  <si>
    <t>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</si>
</sst>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0.0%"/>
    <numFmt numFmtId="169" formatCode="_(* #,##0_);_(* \(#,##0\);_(* &quot;-&quot;??_);_(@_)"/>
    <numFmt numFmtId="170" formatCode="_(* #,##0.00_);_(* \(#,##0.00\);_(* &quot;-&quot;??_);_(@_)"/>
    <numFmt numFmtId="171" formatCode="_(* #,##0.000_);_(* \(#,##0.0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rgb="FF990033"/>
      <name val="Arial"/>
      <family val="2"/>
    </font>
    <font>
      <b/>
      <sz val="16"/>
      <color rgb="FF993366"/>
      <name val="Arial"/>
      <family val="2"/>
    </font>
    <font>
      <b/>
      <sz val="10"/>
      <color rgb="FF9933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1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168" fontId="1" fillId="0" borderId="0" xfId="3" applyNumberFormat="1" applyFill="1" applyBorder="1"/>
    <xf numFmtId="9" fontId="1" fillId="0" borderId="0" xfId="3" applyFill="1" applyBorder="1"/>
    <xf numFmtId="166" fontId="0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/>
    </xf>
    <xf numFmtId="0" fontId="4" fillId="0" borderId="0" xfId="0" applyFont="1"/>
    <xf numFmtId="165" fontId="1" fillId="0" borderId="1" xfId="2" applyNumberFormat="1" applyFill="1" applyBorder="1"/>
    <xf numFmtId="165" fontId="1" fillId="0" borderId="2" xfId="2" applyNumberFormat="1" applyFill="1" applyBorder="1"/>
    <xf numFmtId="17" fontId="6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2" borderId="0" xfId="4"/>
    <xf numFmtId="165" fontId="8" fillId="2" borderId="0" xfId="4" applyNumberFormat="1" applyBorder="1"/>
    <xf numFmtId="0" fontId="4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164" fontId="10" fillId="0" borderId="10" xfId="2" applyFont="1" applyBorder="1"/>
    <xf numFmtId="169" fontId="10" fillId="0" borderId="11" xfId="2" applyNumberFormat="1" applyFont="1" applyBorder="1"/>
    <xf numFmtId="169" fontId="10" fillId="0" borderId="10" xfId="2" applyNumberFormat="1" applyFont="1" applyBorder="1"/>
    <xf numFmtId="164" fontId="10" fillId="0" borderId="0" xfId="2" applyFont="1" applyFill="1" applyBorder="1"/>
    <xf numFmtId="0" fontId="11" fillId="0" borderId="0" xfId="0" applyFont="1"/>
    <xf numFmtId="165" fontId="1" fillId="0" borderId="2" xfId="2" applyNumberFormat="1" applyFont="1" applyFill="1" applyBorder="1" applyAlignment="1">
      <alignment horizontal="center"/>
    </xf>
    <xf numFmtId="0" fontId="8" fillId="2" borderId="1" xfId="4" applyNumberFormat="1" applyBorder="1" applyAlignment="1">
      <alignment horizontal="left"/>
    </xf>
    <xf numFmtId="165" fontId="8" fillId="2" borderId="1" xfId="4" applyNumberFormat="1" applyBorder="1"/>
    <xf numFmtId="165" fontId="8" fillId="2" borderId="1" xfId="4" applyNumberFormat="1" applyBorder="1" applyAlignment="1">
      <alignment horizontal="center"/>
    </xf>
    <xf numFmtId="168" fontId="1" fillId="0" borderId="0" xfId="3" applyNumberFormat="1" applyFont="1"/>
    <xf numFmtId="17" fontId="7" fillId="0" borderId="0" xfId="0" applyNumberFormat="1" applyFont="1"/>
    <xf numFmtId="169" fontId="1" fillId="0" borderId="0" xfId="0" applyNumberFormat="1" applyFont="1"/>
    <xf numFmtId="164" fontId="9" fillId="0" borderId="11" xfId="2" applyFont="1" applyBorder="1"/>
    <xf numFmtId="169" fontId="9" fillId="0" borderId="11" xfId="2" applyNumberFormat="1" applyFont="1" applyBorder="1"/>
    <xf numFmtId="164" fontId="9" fillId="0" borderId="10" xfId="2" applyFont="1" applyBorder="1"/>
    <xf numFmtId="168" fontId="9" fillId="0" borderId="10" xfId="3" applyNumberFormat="1" applyFont="1" applyBorder="1"/>
    <xf numFmtId="164" fontId="9" fillId="0" borderId="12" xfId="2" applyFont="1" applyBorder="1"/>
    <xf numFmtId="169" fontId="9" fillId="0" borderId="12" xfId="2" applyNumberFormat="1" applyFont="1" applyBorder="1"/>
    <xf numFmtId="169" fontId="10" fillId="0" borderId="14" xfId="2" applyNumberFormat="1" applyFont="1" applyBorder="1"/>
    <xf numFmtId="169" fontId="10" fillId="0" borderId="13" xfId="2" applyNumberFormat="1" applyFont="1" applyBorder="1"/>
    <xf numFmtId="169" fontId="10" fillId="0" borderId="12" xfId="2" applyNumberFormat="1" applyFont="1" applyBorder="1"/>
    <xf numFmtId="0" fontId="9" fillId="0" borderId="0" xfId="0" applyFont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5" fontId="1" fillId="0" borderId="15" xfId="2" applyNumberFormat="1" applyFill="1" applyBorder="1"/>
    <xf numFmtId="165" fontId="1" fillId="0" borderId="15" xfId="2" applyNumberFormat="1" applyFont="1" applyFill="1" applyBorder="1" applyAlignment="1">
      <alignment horizontal="center"/>
    </xf>
    <xf numFmtId="0" fontId="1" fillId="0" borderId="16" xfId="0" quotePrefix="1" applyFont="1" applyBorder="1" applyAlignment="1">
      <alignment horizontal="left"/>
    </xf>
    <xf numFmtId="49" fontId="9" fillId="0" borderId="9" xfId="2" applyNumberFormat="1" applyFont="1" applyBorder="1" applyAlignment="1">
      <alignment horizontal="center" vertical="center"/>
    </xf>
    <xf numFmtId="165" fontId="8" fillId="3" borderId="0" xfId="4" applyNumberFormat="1" applyFill="1" applyBorder="1" applyAlignment="1">
      <alignment horizontal="center"/>
    </xf>
    <xf numFmtId="3" fontId="1" fillId="0" borderId="0" xfId="0" applyNumberFormat="1" applyFont="1"/>
    <xf numFmtId="164" fontId="10" fillId="0" borderId="0" xfId="2" applyFont="1" applyBorder="1"/>
    <xf numFmtId="169" fontId="10" fillId="0" borderId="0" xfId="2" applyNumberFormat="1" applyFont="1" applyBorder="1"/>
    <xf numFmtId="169" fontId="10" fillId="0" borderId="0" xfId="0" applyNumberFormat="1" applyFont="1"/>
    <xf numFmtId="170" fontId="10" fillId="0" borderId="0" xfId="0" applyNumberFormat="1" applyFont="1"/>
    <xf numFmtId="171" fontId="10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166" fontId="0" fillId="0" borderId="0" xfId="2" applyNumberFormat="1" applyFont="1" applyFill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9" xfId="2" applyNumberFormat="1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Bueno" xfId="4" builtinId="26"/>
    <cellStyle name="Euro" xfId="1" xr:uid="{00000000-0005-0000-0000-000001000000}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993366"/>
      <color rgb="FF990033"/>
      <color rgb="FFF68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28-45E6-8D18-0DF539DCAE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876195728"/>
        <c:axId val="1876188656"/>
        <c:axId val="0"/>
      </c:bar3DChart>
      <c:catAx>
        <c:axId val="187619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1886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618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195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2873849099038"/>
          <c:y val="7.3592055323791997E-2"/>
          <c:w val="0.79648495750107806"/>
          <c:h val="0.65358292651629912"/>
        </c:manualLayout>
      </c:layout>
      <c:barChart>
        <c:barDir val="col"/>
        <c:grouping val="clustered"/>
        <c:varyColors val="0"/>
        <c:ser>
          <c:idx val="1"/>
          <c:order val="0"/>
          <c:tx>
            <c:v>Total con acuerdo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AB-4D8D-8158-4575294582E8}"/>
              </c:ext>
            </c:extLst>
          </c:dPt>
          <c:cat>
            <c:strRef>
              <c:f>'pg. 15'!$B$9:$B$15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2023-efe</c:v>
                </c:pt>
                <c:pt idx="5">
                  <c:v>2024-efe</c:v>
                </c:pt>
              </c:strCache>
            </c:strRef>
          </c:cat>
          <c:val>
            <c:numRef>
              <c:f>'pg. 15'!$C$9:$C$15</c:f>
              <c:numCache>
                <c:formatCode>_ * #,##0.0_ ;_ * \-#,##0.0_ ;_ * "-"??_ ;_ @_ </c:formatCode>
                <c:ptCount val="6"/>
                <c:pt idx="0">
                  <c:v>21713.770029810075</c:v>
                </c:pt>
                <c:pt idx="1">
                  <c:v>27306.482277910422</c:v>
                </c:pt>
                <c:pt idx="2">
                  <c:v>38054.525084009969</c:v>
                </c:pt>
                <c:pt idx="3">
                  <c:v>33794.719858310018</c:v>
                </c:pt>
                <c:pt idx="4">
                  <c:v>5642.6472941100055</c:v>
                </c:pt>
                <c:pt idx="5">
                  <c:v>4944.3281325399994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B-4D8D-8158-4575294582E8}"/>
            </c:ext>
          </c:extLst>
        </c:ser>
        <c:ser>
          <c:idx val="0"/>
          <c:order val="1"/>
          <c:tx>
            <c:v>No minero-energéticos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AB-4D8D-8158-4575294582E8}"/>
              </c:ext>
            </c:extLst>
          </c:dPt>
          <c:cat>
            <c:strRef>
              <c:f>'pg. 15'!$B$9:$B$15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2023-efe</c:v>
                </c:pt>
                <c:pt idx="5">
                  <c:v>2024-efe</c:v>
                </c:pt>
              </c:strCache>
            </c:strRef>
          </c:cat>
          <c:val>
            <c:numRef>
              <c:f>'pg. 15'!$E$9:$E$15</c:f>
              <c:numCache>
                <c:formatCode>_ * #,##0.0_ ;_ * \-#,##0.0_ ;_ * "-"??_ ;_ @_ </c:formatCode>
                <c:ptCount val="6"/>
                <c:pt idx="0">
                  <c:v>12575.035415109925</c:v>
                </c:pt>
                <c:pt idx="1">
                  <c:v>15630.261839539986</c:v>
                </c:pt>
                <c:pt idx="2">
                  <c:v>18454.997362710012</c:v>
                </c:pt>
                <c:pt idx="3">
                  <c:v>17045.828415129919</c:v>
                </c:pt>
                <c:pt idx="4">
                  <c:v>2515.7856338000065</c:v>
                </c:pt>
                <c:pt idx="5">
                  <c:v>2817.7915438199975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B-4D8D-8158-45752945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696048"/>
        <c:axId val="1967691696"/>
      </c:barChart>
      <c:catAx>
        <c:axId val="196769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s-CO"/>
          </a:p>
        </c:txPr>
        <c:crossAx val="1967691696"/>
        <c:crosses val="autoZero"/>
        <c:auto val="1"/>
        <c:lblAlgn val="ctr"/>
        <c:lblOffset val="100"/>
        <c:noMultiLvlLbl val="0"/>
      </c:catAx>
      <c:valAx>
        <c:axId val="1967691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US$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96769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238572786243E-2"/>
          <c:y val="0.89004305333979383"/>
          <c:w val="0.81313495662152291"/>
          <c:h val="0.109956946660206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416-4D1A-A9BE-A0F0390DA4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969945888"/>
        <c:axId val="1969946976"/>
        <c:axId val="0"/>
      </c:bar3DChart>
      <c:catAx>
        <c:axId val="1969945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99469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699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9945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15'!#REF!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58-4FBF-8859-045B21C44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969947520"/>
        <c:axId val="1969948064"/>
        <c:axId val="0"/>
      </c:bar3DChart>
      <c:catAx>
        <c:axId val="1969947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99480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6994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9947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21434970232763"/>
          <c:y val="7.3591908729983918E-2"/>
          <c:w val="0.80202816497652918"/>
          <c:h val="0.65358292651629912"/>
        </c:manualLayout>
      </c:layout>
      <c:barChart>
        <c:barDir val="col"/>
        <c:grouping val="clustered"/>
        <c:varyColors val="0"/>
        <c:ser>
          <c:idx val="1"/>
          <c:order val="0"/>
          <c:tx>
            <c:v>Total con acuerdo</c:v>
          </c:tx>
          <c:spPr>
            <a:solidFill>
              <a:srgbClr val="F68426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4A-4CCA-8D9E-5FFC2869E671}"/>
              </c:ext>
            </c:extLst>
          </c:dPt>
          <c:cat>
            <c:strRef>
              <c:f>'pg. 15'!$B$47:$B$52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2023-ene</c:v>
                </c:pt>
                <c:pt idx="5">
                  <c:v>2024-ene</c:v>
                </c:pt>
              </c:strCache>
            </c:strRef>
          </c:cat>
          <c:val>
            <c:numRef>
              <c:f>'pg. 15'!$C$47:$C$52</c:f>
              <c:numCache>
                <c:formatCode>_ * #,##0.0_ ;_ * \-#,##0.0_ ;_ * "-"??_ ;_ @_ </c:formatCode>
                <c:ptCount val="6"/>
                <c:pt idx="0">
                  <c:v>-4425.9175108899944</c:v>
                </c:pt>
                <c:pt idx="1">
                  <c:v>-8040.8968187486898</c:v>
                </c:pt>
                <c:pt idx="2">
                  <c:v>-7749.0651127291712</c:v>
                </c:pt>
                <c:pt idx="3">
                  <c:v>-5363.4630639704992</c:v>
                </c:pt>
                <c:pt idx="4">
                  <c:v>-909.80138118997684</c:v>
                </c:pt>
                <c:pt idx="5">
                  <c:v>-488.5631062299899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A-4CCA-8D9E-5FFC2869E671}"/>
            </c:ext>
          </c:extLst>
        </c:ser>
        <c:ser>
          <c:idx val="0"/>
          <c:order val="1"/>
          <c:tx>
            <c:v>No minero-energéticos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4A-4CCA-8D9E-5FFC2869E671}"/>
              </c:ext>
            </c:extLst>
          </c:dPt>
          <c:cat>
            <c:strRef>
              <c:f>'pg. 15'!$B$47:$B$52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2023-ene</c:v>
                </c:pt>
                <c:pt idx="5">
                  <c:v>2024-ene</c:v>
                </c:pt>
              </c:strCache>
            </c:strRef>
          </c:cat>
          <c:val>
            <c:numRef>
              <c:f>'pg. 15'!$D$47:$D$52</c:f>
              <c:numCache>
                <c:formatCode>_ * #,##0.0_ ;_ * \-#,##0.0_ ;_ * "-"??_ ;_ @_ </c:formatCode>
                <c:ptCount val="6"/>
                <c:pt idx="0">
                  <c:v>-11591.545347450205</c:v>
                </c:pt>
                <c:pt idx="1">
                  <c:v>-16328.744616869479</c:v>
                </c:pt>
                <c:pt idx="2">
                  <c:v>-20788.225613729301</c:v>
                </c:pt>
                <c:pt idx="3">
                  <c:v>-16496.651463460203</c:v>
                </c:pt>
                <c:pt idx="4">
                  <c:v>-1578.1476541399777</c:v>
                </c:pt>
                <c:pt idx="5">
                  <c:v>-1240.4974910200174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4A-4CCA-8D9E-5FFC2869E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188400"/>
        <c:axId val="1970186768"/>
      </c:barChart>
      <c:catAx>
        <c:axId val="197018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es-CO"/>
          </a:p>
        </c:txPr>
        <c:crossAx val="1970186768"/>
        <c:crosses val="autoZero"/>
        <c:auto val="1"/>
        <c:lblAlgn val="ctr"/>
        <c:lblOffset val="100"/>
        <c:noMultiLvlLbl val="0"/>
      </c:catAx>
      <c:valAx>
        <c:axId val="1970186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US$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970188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238572786243E-2"/>
          <c:y val="0.89004305333979383"/>
          <c:w val="0.81313495662152291"/>
          <c:h val="0.109956946660206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67888425532717"/>
          <c:y val="3.639839005856467E-2"/>
          <c:w val="0.82413484382230684"/>
          <c:h val="0.69533455127813759"/>
        </c:manualLayout>
      </c:layout>
      <c:barChart>
        <c:barDir val="col"/>
        <c:grouping val="clustered"/>
        <c:varyColors val="0"/>
        <c:ser>
          <c:idx val="1"/>
          <c:order val="0"/>
          <c:tx>
            <c:v>totales con acuerdo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47D-4FA2-9E88-751425331BC1}"/>
              </c:ext>
            </c:extLst>
          </c:dPt>
          <c:cat>
            <c:strRef>
              <c:f>'pg. 15'!$B$28:$B$33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2023-ene</c:v>
                </c:pt>
                <c:pt idx="5">
                  <c:v>2023-ene</c:v>
                </c:pt>
              </c:strCache>
            </c:strRef>
          </c:cat>
          <c:val>
            <c:numRef>
              <c:f>'pg. 15'!$C$28:$C$33</c:f>
              <c:numCache>
                <c:formatCode>_ * #,##0.0_ ;_ * \-#,##0.0_ ;_ * "-"??_ ;_ @_ </c:formatCode>
                <c:ptCount val="6"/>
                <c:pt idx="0">
                  <c:v>26139.68754070007</c:v>
                </c:pt>
                <c:pt idx="1">
                  <c:v>35347.379096659111</c:v>
                </c:pt>
                <c:pt idx="2">
                  <c:v>45803.59019673914</c:v>
                </c:pt>
                <c:pt idx="3">
                  <c:v>38967.541858000513</c:v>
                </c:pt>
                <c:pt idx="4">
                  <c:v>3449.8043721699792</c:v>
                </c:pt>
                <c:pt idx="5">
                  <c:v>2914.2737110499866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D-4FA2-9E88-751425331BC1}"/>
            </c:ext>
          </c:extLst>
        </c:ser>
        <c:ser>
          <c:idx val="0"/>
          <c:order val="1"/>
          <c:tx>
            <c:v>No minero-energéticos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47D-4FA2-9E88-751425331BC1}"/>
              </c:ext>
            </c:extLst>
          </c:dPt>
          <c:cat>
            <c:strRef>
              <c:f>'pg. 15'!$B$28:$B$33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2023-ene</c:v>
                </c:pt>
                <c:pt idx="5">
                  <c:v>2023-ene</c:v>
                </c:pt>
              </c:strCache>
            </c:strRef>
          </c:cat>
          <c:val>
            <c:numRef>
              <c:f>'pg. 15'!$E$28:$E$33</c:f>
              <c:numCache>
                <c:formatCode>_ * #,##0.0_ ;_ * \-#,##0.0_ ;_ * "-"??_ ;_ @_ </c:formatCode>
                <c:ptCount val="6"/>
                <c:pt idx="0">
                  <c:v>24166.58076256013</c:v>
                </c:pt>
                <c:pt idx="1">
                  <c:v>31959.006456409465</c:v>
                </c:pt>
                <c:pt idx="2">
                  <c:v>39243.222976439312</c:v>
                </c:pt>
                <c:pt idx="3">
                  <c:v>33542.479878590122</c:v>
                </c:pt>
                <c:pt idx="4">
                  <c:v>2704.2909976899759</c:v>
                </c:pt>
                <c:pt idx="5">
                  <c:v>2538.8475670300159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7D-4FA2-9E88-751425331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831216"/>
        <c:axId val="1971832848"/>
      </c:barChart>
      <c:catAx>
        <c:axId val="197183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s-CO"/>
          </a:p>
        </c:txPr>
        <c:crossAx val="1971832848"/>
        <c:crosses val="autoZero"/>
        <c:auto val="1"/>
        <c:lblAlgn val="ctr"/>
        <c:lblOffset val="100"/>
        <c:noMultiLvlLbl val="0"/>
      </c:catAx>
      <c:valAx>
        <c:axId val="1971832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US$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971831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238572786243E-2"/>
          <c:y val="0.89004305333979383"/>
          <c:w val="0.81313495662152291"/>
          <c:h val="0.109956946660206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0</xdr:rowOff>
    </xdr:from>
    <xdr:to>
      <xdr:col>10</xdr:col>
      <xdr:colOff>458932</xdr:colOff>
      <xdr:row>4</xdr:row>
      <xdr:rowOff>0</xdr:rowOff>
    </xdr:to>
    <xdr:graphicFrame macro="">
      <xdr:nvGraphicFramePr>
        <xdr:cNvPr id="1063132" name="Chart 1" descr="La gráfica muestra el comportamiento de las exportaciones totales con acuerdo en igual manera las exportaciones no minero energéticas con países con acuerdo comercial.">
          <a:extLst>
            <a:ext uri="{FF2B5EF4-FFF2-40B4-BE49-F238E27FC236}">
              <a16:creationId xmlns:a16="http://schemas.microsoft.com/office/drawing/2014/main" id="{00000000-0008-0000-0000-0000DC38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68407</xdr:colOff>
      <xdr:row>5</xdr:row>
      <xdr:rowOff>9353</xdr:rowOff>
    </xdr:from>
    <xdr:to>
      <xdr:col>10</xdr:col>
      <xdr:colOff>493568</xdr:colOff>
      <xdr:row>16</xdr:row>
      <xdr:rowOff>51955</xdr:rowOff>
    </xdr:to>
    <xdr:graphicFrame macro="">
      <xdr:nvGraphicFramePr>
        <xdr:cNvPr id="2" name="1 Gráfico" descr="La gráfica muestra el comportamiento de las exportaciones totales y no minero energéticas de Colombia con países con acuerdos comerciale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39" name="Chart 1" descr="La gráfica muestra el comportamiento de las importaciones totales y no minero energéticas de Colombia con países con acuerdos comerciales.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40" name="Chart 2" descr="La gráfica muestra el comportamiento de las importaciones totales y no minero energéticas de Colombia con países con acuerdos comerciales.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716281</xdr:colOff>
      <xdr:row>43</xdr:row>
      <xdr:rowOff>47625</xdr:rowOff>
    </xdr:from>
    <xdr:to>
      <xdr:col>10</xdr:col>
      <xdr:colOff>653241</xdr:colOff>
      <xdr:row>52</xdr:row>
      <xdr:rowOff>152399</xdr:rowOff>
    </xdr:to>
    <xdr:graphicFrame macro="">
      <xdr:nvGraphicFramePr>
        <xdr:cNvPr id="51" name="50 Gráfico" descr="La gráfica muestra el comportamiento de la Balanza Comercial con países con acuerdos comerciales y no minero energéticas de Colombia con países con acuerdos comerciales.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47626</xdr:colOff>
      <xdr:row>23</xdr:row>
      <xdr:rowOff>181841</xdr:rowOff>
    </xdr:from>
    <xdr:to>
      <xdr:col>10</xdr:col>
      <xdr:colOff>467592</xdr:colOff>
      <xdr:row>35</xdr:row>
      <xdr:rowOff>152400</xdr:rowOff>
    </xdr:to>
    <xdr:graphicFrame macro="">
      <xdr:nvGraphicFramePr>
        <xdr:cNvPr id="57" name="56 Gráfico" descr="La gráfica muestra el comportamiento de las importaciones totales y no minero energéticas de Colombia con países con acuerdos comerciales.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0.70764</cdr:x>
      <cdr:y>0.07353</cdr:y>
    </cdr:from>
    <cdr:to>
      <cdr:x>0.70764</cdr:x>
      <cdr:y>0.7549</cdr:y>
    </cdr:to>
    <cdr:cxnSp macro="">
      <cdr:nvCxnSpPr>
        <cdr:cNvPr id="2" name="3 Conector recto">
          <a:extLst xmlns:a="http://schemas.openxmlformats.org/drawingml/2006/main">
            <a:ext uri="{FF2B5EF4-FFF2-40B4-BE49-F238E27FC236}">
              <a16:creationId xmlns:a16="http://schemas.microsoft.com/office/drawing/2014/main" id="{1B78CA5A-048E-5E09-D2C2-533303EDDC89}"/>
            </a:ext>
          </a:extLst>
        </cdr:cNvPr>
        <cdr:cNvCxnSpPr/>
      </cdr:nvCxnSpPr>
      <cdr:spPr>
        <a:xfrm xmlns:a="http://schemas.openxmlformats.org/drawingml/2006/main" flipV="1">
          <a:off x="3135455" y="142873"/>
          <a:ext cx="0" cy="1323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showGridLines="0" tabSelected="1" zoomScale="110" zoomScaleNormal="110" workbookViewId="0">
      <selection activeCell="A2" sqref="A2:K2"/>
    </sheetView>
  </sheetViews>
  <sheetFormatPr baseColWidth="10" defaultColWidth="0" defaultRowHeight="12.75" zeroHeight="1" x14ac:dyDescent="0.2"/>
  <cols>
    <col min="1" max="1" width="1.28515625" customWidth="1"/>
    <col min="2" max="2" width="12.28515625" customWidth="1"/>
    <col min="3" max="3" width="11.5703125" customWidth="1"/>
    <col min="4" max="4" width="12.42578125" style="1" customWidth="1"/>
    <col min="5" max="5" width="11.42578125" style="7" customWidth="1"/>
    <col min="6" max="6" width="8.42578125" customWidth="1"/>
    <col min="7" max="7" width="8.28515625" customWidth="1"/>
    <col min="8" max="8" width="7.7109375" bestFit="1" customWidth="1"/>
    <col min="9" max="10" width="18" customWidth="1"/>
    <col min="11" max="11" width="9.5703125" customWidth="1"/>
  </cols>
  <sheetData>
    <row r="1" spans="1:15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13"/>
      <c r="M1" s="13"/>
      <c r="N1" s="13"/>
      <c r="O1" s="13"/>
    </row>
    <row r="2" spans="1:15" x14ac:dyDescent="0.2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5" ht="20.25" x14ac:dyDescent="0.3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5" ht="15" x14ac:dyDescent="0.2">
      <c r="A4" s="72" t="s">
        <v>6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5" ht="15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ht="27.75" customHeight="1" thickBot="1" x14ac:dyDescent="0.25">
      <c r="B6" s="19" t="s">
        <v>0</v>
      </c>
      <c r="C6" s="67" t="s">
        <v>44</v>
      </c>
      <c r="D6" s="68"/>
      <c r="E6" s="67" t="s">
        <v>33</v>
      </c>
      <c r="F6" s="68"/>
      <c r="G6" s="2"/>
      <c r="H6" s="2"/>
      <c r="I6" s="2"/>
      <c r="J6" s="2"/>
    </row>
    <row r="7" spans="1:15" ht="26.25" thickBot="1" x14ac:dyDescent="0.25">
      <c r="B7" s="20"/>
      <c r="C7" s="17" t="s">
        <v>1</v>
      </c>
      <c r="D7" s="9" t="s">
        <v>2</v>
      </c>
      <c r="E7" s="10" t="s">
        <v>1</v>
      </c>
      <c r="F7" s="9" t="s">
        <v>2</v>
      </c>
      <c r="G7" s="2"/>
      <c r="H7" s="2"/>
      <c r="I7" s="2"/>
      <c r="J7" s="2"/>
    </row>
    <row r="8" spans="1:15" s="21" customFormat="1" ht="13.5" hidden="1" customHeight="1" x14ac:dyDescent="0.25">
      <c r="B8" s="18">
        <v>2017</v>
      </c>
      <c r="C8" s="37">
        <v>12166.253816950122</v>
      </c>
      <c r="D8" s="36"/>
      <c r="E8" s="37">
        <v>12503.954199970009</v>
      </c>
      <c r="F8" s="36"/>
    </row>
    <row r="9" spans="1:15" hidden="1" x14ac:dyDescent="0.2">
      <c r="B9" s="18">
        <v>2018</v>
      </c>
      <c r="C9" s="14">
        <v>27644.039423490321</v>
      </c>
      <c r="D9" s="14">
        <f>+((C9/C8)-1)*100</f>
        <v>127.21899312158378</v>
      </c>
      <c r="E9" s="12">
        <v>13160.803968579938</v>
      </c>
      <c r="F9" s="14">
        <f>+((E9/E8)-1)*100</f>
        <v>5.2531363927381003</v>
      </c>
      <c r="H9" s="66"/>
      <c r="I9" s="66"/>
      <c r="J9" s="3"/>
      <c r="K9" s="3"/>
    </row>
    <row r="10" spans="1:15" x14ac:dyDescent="0.2">
      <c r="B10" s="18">
        <v>2020</v>
      </c>
      <c r="C10" s="14">
        <v>21713.770029810075</v>
      </c>
      <c r="D10" s="14">
        <f>+((C10/C9)-1)*100</f>
        <v>-21.452253423720137</v>
      </c>
      <c r="E10" s="12">
        <v>12575.035415109925</v>
      </c>
      <c r="F10" s="14">
        <f>+((E10/E9)-1)*100</f>
        <v>-4.4508569147331256</v>
      </c>
      <c r="H10" s="3"/>
      <c r="I10" s="3"/>
      <c r="J10" s="3"/>
      <c r="K10" s="3"/>
    </row>
    <row r="11" spans="1:15" x14ac:dyDescent="0.2">
      <c r="B11" s="18">
        <v>2021</v>
      </c>
      <c r="C11" s="14">
        <v>27306.482277910422</v>
      </c>
      <c r="D11" s="14">
        <f>+((C11/C9)-1)*100</f>
        <v>-1.221084735152933</v>
      </c>
      <c r="E11" s="12">
        <v>15630.261839539986</v>
      </c>
      <c r="F11" s="14">
        <f>+((E11/E9)-1)*100</f>
        <v>18.763731128095394</v>
      </c>
      <c r="H11" s="3"/>
      <c r="I11" s="3"/>
      <c r="J11" s="3"/>
      <c r="K11" s="3"/>
    </row>
    <row r="12" spans="1:15" x14ac:dyDescent="0.2">
      <c r="B12" s="18">
        <v>2022</v>
      </c>
      <c r="C12" s="14">
        <v>38054.525084009969</v>
      </c>
      <c r="D12" s="14">
        <f>+((C12/C11)-1)*100</f>
        <v>39.360774107451313</v>
      </c>
      <c r="E12" s="12">
        <v>18454.997362710012</v>
      </c>
      <c r="F12" s="14">
        <f>+((E12/E11)-1)*100</f>
        <v>18.072221388027376</v>
      </c>
      <c r="H12" s="4"/>
      <c r="I12" s="5"/>
      <c r="J12" s="4"/>
      <c r="K12" s="6"/>
    </row>
    <row r="13" spans="1:15" x14ac:dyDescent="0.2">
      <c r="B13" s="52">
        <v>2023</v>
      </c>
      <c r="C13" s="53">
        <v>33794.719858310018</v>
      </c>
      <c r="D13" s="53">
        <v>38.819022771763834</v>
      </c>
      <c r="E13" s="54">
        <v>17045.828415129919</v>
      </c>
      <c r="F13" s="53">
        <v>18.024115019195165</v>
      </c>
      <c r="H13" s="4"/>
      <c r="I13" s="5"/>
      <c r="J13" s="4"/>
      <c r="K13" s="6"/>
    </row>
    <row r="14" spans="1:15" x14ac:dyDescent="0.2">
      <c r="B14" s="55" t="s">
        <v>64</v>
      </c>
      <c r="C14" s="14">
        <v>5642.6472941100055</v>
      </c>
      <c r="D14" s="14"/>
      <c r="E14" s="12">
        <v>2515.7856338000065</v>
      </c>
      <c r="F14" s="14"/>
      <c r="H14" s="4"/>
      <c r="I14" s="5"/>
      <c r="J14" s="4"/>
      <c r="K14" s="6"/>
    </row>
    <row r="15" spans="1:15" ht="13.5" thickBot="1" x14ac:dyDescent="0.25">
      <c r="B15" s="51" t="s">
        <v>65</v>
      </c>
      <c r="C15" s="15">
        <v>4944.3281325399994</v>
      </c>
      <c r="D15" s="15">
        <f>+((C15/C14)-1)*100</f>
        <v>-12.375736514648651</v>
      </c>
      <c r="E15" s="34">
        <v>2817.7915438199975</v>
      </c>
      <c r="F15" s="15">
        <f>+((E15/E14)-1)*100</f>
        <v>12.004437340069462</v>
      </c>
    </row>
    <row r="16" spans="1:15" x14ac:dyDescent="0.2">
      <c r="B16" s="39" t="s">
        <v>45</v>
      </c>
      <c r="D16"/>
      <c r="E16"/>
    </row>
    <row r="17" spans="1:11" x14ac:dyDescent="0.2">
      <c r="B17" s="39" t="s">
        <v>50</v>
      </c>
    </row>
    <row r="18" spans="1:11" x14ac:dyDescent="0.2">
      <c r="B18" s="33" t="s">
        <v>57</v>
      </c>
    </row>
    <row r="19" spans="1:11" x14ac:dyDescent="0.2">
      <c r="B19" s="16" t="s">
        <v>5</v>
      </c>
    </row>
    <row r="20" spans="1:11" ht="20.25" x14ac:dyDescent="0.3">
      <c r="A20" s="64"/>
      <c r="B20" s="64"/>
      <c r="C20" s="64"/>
      <c r="D20" s="64"/>
      <c r="E20" s="64"/>
      <c r="F20" s="64"/>
      <c r="G20" s="65" t="s">
        <v>7</v>
      </c>
      <c r="H20" s="64"/>
      <c r="I20" s="64"/>
      <c r="J20" s="64"/>
      <c r="K20" s="64"/>
    </row>
    <row r="21" spans="1:11" ht="15" x14ac:dyDescent="0.2">
      <c r="A21" s="2"/>
      <c r="B21" s="2"/>
      <c r="C21" s="2"/>
      <c r="D21" s="2"/>
      <c r="E21" s="2"/>
      <c r="F21" s="2" t="s">
        <v>6</v>
      </c>
      <c r="G21" s="2"/>
      <c r="H21" s="2"/>
      <c r="I21" s="2"/>
      <c r="J21" s="2"/>
      <c r="K21" s="2"/>
    </row>
    <row r="22" spans="1:11" x14ac:dyDescent="0.2"/>
    <row r="23" spans="1:11" x14ac:dyDescent="0.2"/>
    <row r="24" spans="1:11" ht="15.75" thickBot="1" x14ac:dyDescent="0.25">
      <c r="B24" s="2"/>
      <c r="C24" s="2"/>
      <c r="D24" s="2"/>
      <c r="E24" s="8"/>
      <c r="F24" s="2"/>
      <c r="G24" s="2"/>
      <c r="H24" s="2"/>
      <c r="I24" s="2"/>
      <c r="J24" s="2"/>
    </row>
    <row r="25" spans="1:11" ht="38.25" customHeight="1" thickBot="1" x14ac:dyDescent="0.25">
      <c r="B25" s="19" t="s">
        <v>0</v>
      </c>
      <c r="C25" s="67" t="s">
        <v>10</v>
      </c>
      <c r="D25" s="68"/>
      <c r="E25" s="67" t="s">
        <v>8</v>
      </c>
      <c r="F25" s="68"/>
      <c r="G25" s="2"/>
      <c r="H25" s="2"/>
      <c r="I25" s="2"/>
      <c r="J25" s="2"/>
    </row>
    <row r="26" spans="1:11" ht="26.25" thickBot="1" x14ac:dyDescent="0.25">
      <c r="B26" s="20"/>
      <c r="C26" s="17" t="s">
        <v>1</v>
      </c>
      <c r="D26" s="9" t="s">
        <v>2</v>
      </c>
      <c r="E26" s="10" t="s">
        <v>1</v>
      </c>
      <c r="F26" s="9" t="s">
        <v>2</v>
      </c>
      <c r="G26" s="2"/>
      <c r="H26" s="2"/>
      <c r="I26" s="2"/>
      <c r="J26" s="2"/>
    </row>
    <row r="27" spans="1:11" s="21" customFormat="1" ht="15" hidden="1" x14ac:dyDescent="0.25">
      <c r="B27" s="35">
        <v>2016</v>
      </c>
      <c r="C27" s="22">
        <v>29339.122916799977</v>
      </c>
      <c r="D27" s="36"/>
      <c r="E27" s="37">
        <v>25809.384005229986</v>
      </c>
      <c r="F27" s="36"/>
    </row>
    <row r="28" spans="1:11" x14ac:dyDescent="0.2">
      <c r="B28" s="18">
        <v>2020</v>
      </c>
      <c r="C28" s="14">
        <v>26139.68754070007</v>
      </c>
      <c r="D28" s="14">
        <f>+((C28/C27)-1)*100</f>
        <v>-10.905013708735877</v>
      </c>
      <c r="E28" s="12">
        <v>24166.58076256013</v>
      </c>
      <c r="F28" s="14">
        <f>+((E28/E27)-1)*100</f>
        <v>-6.3651392932778217</v>
      </c>
      <c r="H28" s="66"/>
      <c r="I28" s="66"/>
      <c r="J28" s="3"/>
      <c r="K28" s="3"/>
    </row>
    <row r="29" spans="1:11" x14ac:dyDescent="0.2">
      <c r="B29" s="18">
        <v>2021</v>
      </c>
      <c r="C29" s="14">
        <v>35347.379096659111</v>
      </c>
      <c r="D29" s="14">
        <f>+((C29/C28)-1)*100</f>
        <v>35.224948812500003</v>
      </c>
      <c r="E29" s="12">
        <v>31959.006456409465</v>
      </c>
      <c r="F29" s="14">
        <f>+((E29/E28)-1)*100</f>
        <v>32.244634730957401</v>
      </c>
      <c r="H29" s="3"/>
      <c r="I29" s="3"/>
      <c r="J29" s="3"/>
      <c r="K29" s="3"/>
    </row>
    <row r="30" spans="1:11" x14ac:dyDescent="0.2">
      <c r="B30" s="18">
        <v>2022</v>
      </c>
      <c r="C30" s="14">
        <v>45803.59019673914</v>
      </c>
      <c r="D30" s="14">
        <f>+((C30/C29)-1)*100</f>
        <v>29.58129108097949</v>
      </c>
      <c r="E30" s="12">
        <v>39243.222976439312</v>
      </c>
      <c r="F30" s="14">
        <f>+((E30/E29)-1)*100</f>
        <v>22.792374756596899</v>
      </c>
      <c r="H30" s="4"/>
      <c r="I30" s="5"/>
      <c r="J30" s="4"/>
      <c r="K30" s="6"/>
    </row>
    <row r="31" spans="1:11" ht="13.5" thickBot="1" x14ac:dyDescent="0.25">
      <c r="B31" s="52">
        <v>2023</v>
      </c>
      <c r="C31" s="15">
        <v>38967.541858000513</v>
      </c>
      <c r="D31" s="53">
        <f>+((C31/C30)-1)*100</f>
        <v>-14.924699809285469</v>
      </c>
      <c r="E31" s="34">
        <v>33542.479878590122</v>
      </c>
      <c r="F31" s="53">
        <f>+((E31/E30)-1)*100</f>
        <v>-14.526694459503952</v>
      </c>
      <c r="H31" s="4"/>
      <c r="I31" s="5"/>
      <c r="J31" s="4"/>
      <c r="K31" s="6"/>
    </row>
    <row r="32" spans="1:11" x14ac:dyDescent="0.2">
      <c r="B32" s="55" t="s">
        <v>60</v>
      </c>
      <c r="C32" s="14">
        <v>3449.8043721699792</v>
      </c>
      <c r="D32" s="14"/>
      <c r="E32" s="12">
        <v>2704.2909976899759</v>
      </c>
      <c r="F32" s="14"/>
      <c r="H32" s="4"/>
      <c r="I32" s="5"/>
      <c r="J32" s="4"/>
      <c r="K32" s="6"/>
    </row>
    <row r="33" spans="1:11" ht="13.5" thickBot="1" x14ac:dyDescent="0.25">
      <c r="B33" s="51" t="s">
        <v>60</v>
      </c>
      <c r="C33" s="15">
        <v>2914.2737110499866</v>
      </c>
      <c r="D33" s="15">
        <f>+((C33/C32)-1)*100</f>
        <v>-15.523508099189275</v>
      </c>
      <c r="E33" s="34">
        <v>2538.8475670300159</v>
      </c>
      <c r="F33" s="15">
        <f>+((E33/E32)-1)*100</f>
        <v>-6.1178116852543933</v>
      </c>
      <c r="H33" s="4"/>
      <c r="I33" s="5"/>
      <c r="J33" s="4"/>
      <c r="K33" s="6"/>
    </row>
    <row r="34" spans="1:11" x14ac:dyDescent="0.2">
      <c r="B34" s="39" t="s">
        <v>45</v>
      </c>
      <c r="D34"/>
      <c r="E34"/>
    </row>
    <row r="35" spans="1:11" x14ac:dyDescent="0.2">
      <c r="B35" s="39" t="s">
        <v>50</v>
      </c>
    </row>
    <row r="36" spans="1:11" x14ac:dyDescent="0.2">
      <c r="B36" s="33" t="s">
        <v>57</v>
      </c>
    </row>
    <row r="37" spans="1:11" x14ac:dyDescent="0.2">
      <c r="B37" s="16" t="s">
        <v>5</v>
      </c>
    </row>
    <row r="38" spans="1:11" x14ac:dyDescent="0.2"/>
    <row r="39" spans="1:11" ht="20.25" x14ac:dyDescent="0.3">
      <c r="A39" s="73" t="s">
        <v>30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1" x14ac:dyDescent="0.2">
      <c r="A40" s="69"/>
      <c r="B40" s="69"/>
      <c r="C40" s="69"/>
      <c r="D40" s="70"/>
      <c r="E40" s="71"/>
      <c r="F40" s="69"/>
      <c r="G40" s="69"/>
      <c r="H40" s="69"/>
      <c r="I40" s="69"/>
      <c r="J40" s="69"/>
      <c r="K40" s="69"/>
    </row>
    <row r="41" spans="1:11" ht="15" x14ac:dyDescent="0.2">
      <c r="A41" s="72" t="s">
        <v>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x14ac:dyDescent="0.2"/>
    <row r="43" spans="1:11" ht="13.5" thickBot="1" x14ac:dyDescent="0.25"/>
    <row r="44" spans="1:11" ht="51.75" thickBot="1" x14ac:dyDescent="0.25">
      <c r="B44" s="19" t="s">
        <v>0</v>
      </c>
      <c r="C44" s="17" t="s">
        <v>11</v>
      </c>
      <c r="D44" s="11" t="s">
        <v>9</v>
      </c>
      <c r="E44"/>
      <c r="G44" s="2"/>
      <c r="H44" s="2"/>
      <c r="I44" s="2"/>
      <c r="J44" s="2"/>
    </row>
    <row r="45" spans="1:11" ht="15.75" thickBot="1" x14ac:dyDescent="0.25">
      <c r="B45" s="20"/>
      <c r="C45" s="17" t="s">
        <v>1</v>
      </c>
      <c r="D45" s="11" t="s">
        <v>1</v>
      </c>
      <c r="E45"/>
      <c r="G45" s="2"/>
      <c r="H45" s="2"/>
      <c r="I45" s="2"/>
      <c r="J45" s="2"/>
    </row>
    <row r="46" spans="1:11" s="21" customFormat="1" ht="15" hidden="1" x14ac:dyDescent="0.25">
      <c r="B46" s="35">
        <v>2016</v>
      </c>
      <c r="C46" s="22">
        <v>-4808.7788475402667</v>
      </c>
      <c r="D46" s="36">
        <v>-12834.469905080179</v>
      </c>
      <c r="E46" s="57"/>
      <c r="F46" s="22"/>
    </row>
    <row r="47" spans="1:11" x14ac:dyDescent="0.2">
      <c r="B47" s="18">
        <v>2020</v>
      </c>
      <c r="C47" s="12">
        <v>-4425.9175108899944</v>
      </c>
      <c r="D47" s="12">
        <v>-11591.545347450205</v>
      </c>
      <c r="E47"/>
      <c r="H47" s="66"/>
      <c r="I47" s="66"/>
      <c r="J47" s="3"/>
      <c r="K47" s="3"/>
    </row>
    <row r="48" spans="1:11" x14ac:dyDescent="0.2">
      <c r="B48" s="18">
        <v>2021</v>
      </c>
      <c r="C48" s="12">
        <v>-8040.8968187486898</v>
      </c>
      <c r="D48" s="12">
        <v>-16328.744616869479</v>
      </c>
      <c r="E48"/>
      <c r="H48" s="3"/>
      <c r="I48" s="3"/>
      <c r="J48" s="3"/>
      <c r="K48" s="3"/>
    </row>
    <row r="49" spans="2:11" x14ac:dyDescent="0.2">
      <c r="B49" s="18">
        <v>2022</v>
      </c>
      <c r="C49" s="12">
        <v>-7749.0651127291712</v>
      </c>
      <c r="D49" s="12">
        <v>-20788.225613729301</v>
      </c>
      <c r="E49"/>
      <c r="H49" s="4"/>
      <c r="I49" s="5"/>
      <c r="J49" s="4"/>
      <c r="K49" s="6"/>
    </row>
    <row r="50" spans="2:11" ht="13.5" thickBot="1" x14ac:dyDescent="0.25">
      <c r="B50" s="52">
        <v>2023</v>
      </c>
      <c r="C50" s="34">
        <v>-5363.4630639704992</v>
      </c>
      <c r="D50" s="34">
        <v>-16496.651463460203</v>
      </c>
      <c r="E50"/>
      <c r="H50" s="4"/>
      <c r="I50" s="5"/>
      <c r="J50" s="4"/>
      <c r="K50" s="6"/>
    </row>
    <row r="51" spans="2:11" x14ac:dyDescent="0.2">
      <c r="B51" s="55" t="s">
        <v>60</v>
      </c>
      <c r="C51" s="12">
        <v>-909.80138118997684</v>
      </c>
      <c r="D51" s="12">
        <v>-1578.1476541399777</v>
      </c>
      <c r="E51"/>
      <c r="H51" s="4"/>
      <c r="I51" s="5"/>
      <c r="J51" s="4"/>
      <c r="K51" s="6"/>
    </row>
    <row r="52" spans="2:11" ht="13.5" thickBot="1" x14ac:dyDescent="0.25">
      <c r="B52" s="51" t="s">
        <v>61</v>
      </c>
      <c r="C52" s="34">
        <v>-488.5631062299899</v>
      </c>
      <c r="D52" s="34">
        <v>-1240.4974910200174</v>
      </c>
      <c r="E52"/>
      <c r="H52" s="4"/>
      <c r="I52" s="5"/>
      <c r="J52" s="4"/>
      <c r="K52" s="6"/>
    </row>
    <row r="53" spans="2:11" x14ac:dyDescent="0.2">
      <c r="B53" s="39" t="s">
        <v>45</v>
      </c>
      <c r="D53"/>
      <c r="E53"/>
    </row>
    <row r="54" spans="2:11" x14ac:dyDescent="0.2">
      <c r="B54" s="39" t="s">
        <v>50</v>
      </c>
      <c r="E54"/>
    </row>
    <row r="55" spans="2:11" x14ac:dyDescent="0.2">
      <c r="B55" s="33" t="s">
        <v>57</v>
      </c>
      <c r="E55"/>
    </row>
    <row r="56" spans="2:11" x14ac:dyDescent="0.2">
      <c r="B56" s="16" t="s">
        <v>5</v>
      </c>
      <c r="E56"/>
    </row>
    <row r="57" spans="2:11" x14ac:dyDescent="0.2"/>
    <row r="58" spans="2:11" x14ac:dyDescent="0.2"/>
    <row r="59" spans="2:11" x14ac:dyDescent="0.2"/>
    <row r="60" spans="2:11" x14ac:dyDescent="0.2"/>
    <row r="61" spans="2:11" x14ac:dyDescent="0.2"/>
    <row r="62" spans="2:11" x14ac:dyDescent="0.2"/>
    <row r="63" spans="2:11" x14ac:dyDescent="0.2"/>
    <row r="64" spans="2:11" x14ac:dyDescent="0.2"/>
    <row r="65" x14ac:dyDescent="0.2"/>
    <row r="66" x14ac:dyDescent="0.2"/>
    <row r="67" x14ac:dyDescent="0.2"/>
  </sheetData>
  <mergeCells count="14">
    <mergeCell ref="A1:K1"/>
    <mergeCell ref="A2:K2"/>
    <mergeCell ref="A3:K3"/>
    <mergeCell ref="H9:I9"/>
    <mergeCell ref="C6:D6"/>
    <mergeCell ref="E6:F6"/>
    <mergeCell ref="A4:K4"/>
    <mergeCell ref="H47:I47"/>
    <mergeCell ref="C25:D25"/>
    <mergeCell ref="E25:F25"/>
    <mergeCell ref="H28:I28"/>
    <mergeCell ref="A40:K40"/>
    <mergeCell ref="A41:K41"/>
    <mergeCell ref="A39:K39"/>
  </mergeCells>
  <phoneticPr fontId="0" type="noConversion"/>
  <printOptions horizontalCentered="1"/>
  <pageMargins left="0.59055118110236227" right="0.59055118110236227" top="1.1417322834645669" bottom="0.59055118110236227" header="0.59055118110236227" footer="0.78740157480314965"/>
  <pageSetup scale="80" orientation="portrait" r:id="rId1"/>
  <headerFooter alignWithMargins="0">
    <oddHeader>&amp;L&amp;G&amp;C
&amp;"Verdana,Negrita Cursiva"
Sección 6: Comercio con países con TLC&amp;R
&amp;G</oddHeader>
    <oddFooter>&amp;L&amp;"Tahoma,Negrita Cursiva"Oficina de Estudios Económicos&amp;R&amp;D</oddFooter>
  </headerFooter>
  <ignoredErrors>
    <ignoredError sqref="A16 A15 A38:K38 A31 A33 A50 E50:K50 A52 E52:K52 G31:K31 G33:K33 A27:A30 G27:K30 A46:A49 E46:K49 G15:K15 A40:K41 A18 A17 C17:K17 D16:K16 A34 C34:K34 A35 C35:K35 A37 C37:K37 C18:K18 A19 C19:K19 A22:K23 B21:E21 A25:K26 A24:H24 K24 A44:K45 A43:I43 K43 A42:H42 K42 H20:K20 C20 G21:K21" twoDigitTextYear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3"/>
  <sheetViews>
    <sheetView showGridLines="0" zoomScaleNormal="100" workbookViewId="0">
      <selection activeCell="F27" sqref="F27:H27"/>
    </sheetView>
  </sheetViews>
  <sheetFormatPr baseColWidth="10" defaultColWidth="0" defaultRowHeight="12.75" x14ac:dyDescent="0.2"/>
  <cols>
    <col min="1" max="1" width="5.7109375" style="26" customWidth="1"/>
    <col min="2" max="2" width="4.5703125" style="26" customWidth="1"/>
    <col min="3" max="3" width="16.7109375" style="26" customWidth="1"/>
    <col min="4" max="6" width="11.5703125" style="26" customWidth="1"/>
    <col min="7" max="8" width="14.85546875" style="26" bestFit="1" customWidth="1"/>
    <col min="9" max="9" width="11.5703125" style="26" customWidth="1"/>
    <col min="10" max="13" width="0" style="26" hidden="1" customWidth="1"/>
    <col min="14" max="16384" width="11.5703125" style="26" hidden="1"/>
  </cols>
  <sheetData>
    <row r="2" spans="1:13" x14ac:dyDescent="0.2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23"/>
      <c r="K2" s="23"/>
      <c r="L2" s="23"/>
      <c r="M2" s="23"/>
    </row>
    <row r="3" spans="1:13" ht="20.25" x14ac:dyDescent="0.3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24"/>
      <c r="K3" s="24"/>
      <c r="L3" s="24"/>
      <c r="M3" s="24"/>
    </row>
    <row r="4" spans="1:13" ht="15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 x14ac:dyDescent="0.2">
      <c r="A5" s="80" t="s">
        <v>12</v>
      </c>
      <c r="B5" s="80"/>
      <c r="C5" s="80"/>
      <c r="D5" s="80"/>
      <c r="E5" s="80"/>
      <c r="F5" s="80"/>
      <c r="G5" s="80"/>
      <c r="H5" s="80"/>
      <c r="I5" s="80"/>
      <c r="J5" s="25"/>
      <c r="K5" s="25"/>
      <c r="L5" s="25"/>
      <c r="M5" s="25"/>
    </row>
    <row r="6" spans="1:13" ht="15" x14ac:dyDescent="0.2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25"/>
      <c r="K6" s="25"/>
      <c r="L6" s="25"/>
      <c r="M6" s="25"/>
    </row>
    <row r="7" spans="1:13" x14ac:dyDescent="0.2">
      <c r="C7" s="27" t="s">
        <v>40</v>
      </c>
    </row>
    <row r="8" spans="1:13" x14ac:dyDescent="0.2">
      <c r="C8" s="76" t="s">
        <v>42</v>
      </c>
      <c r="D8" s="77" t="s">
        <v>53</v>
      </c>
      <c r="E8" s="77" t="s">
        <v>55</v>
      </c>
      <c r="F8" s="77" t="s">
        <v>59</v>
      </c>
      <c r="G8" s="78" t="s">
        <v>66</v>
      </c>
      <c r="H8" s="78"/>
    </row>
    <row r="9" spans="1:13" x14ac:dyDescent="0.2">
      <c r="C9" s="76"/>
      <c r="D9" s="77"/>
      <c r="E9" s="77"/>
      <c r="F9" s="77"/>
      <c r="G9" s="56" t="s">
        <v>59</v>
      </c>
      <c r="H9" s="56" t="s">
        <v>63</v>
      </c>
    </row>
    <row r="10" spans="1:13" x14ac:dyDescent="0.2">
      <c r="C10" s="29" t="s">
        <v>15</v>
      </c>
      <c r="D10" s="30">
        <v>2966586.3771400042</v>
      </c>
      <c r="E10" s="30">
        <v>3124464.8745300011</v>
      </c>
      <c r="F10" s="30">
        <v>3274910.6014399896</v>
      </c>
      <c r="G10" s="30">
        <v>470359.23427000205</v>
      </c>
      <c r="H10" s="30">
        <v>471679.83295999881</v>
      </c>
    </row>
    <row r="11" spans="1:13" x14ac:dyDescent="0.2">
      <c r="C11" s="29" t="s">
        <v>16</v>
      </c>
      <c r="D11" s="31">
        <v>701786.70687000011</v>
      </c>
      <c r="E11" s="31">
        <v>1130532.2881199999</v>
      </c>
      <c r="F11" s="31">
        <v>672395.80108999996</v>
      </c>
      <c r="G11" s="31">
        <v>87349.172820000051</v>
      </c>
      <c r="H11" s="31">
        <v>130750.07091000002</v>
      </c>
    </row>
    <row r="12" spans="1:13" x14ac:dyDescent="0.2">
      <c r="C12" s="29" t="s">
        <v>17</v>
      </c>
      <c r="D12" s="31">
        <v>1089947.2817899997</v>
      </c>
      <c r="E12" s="31">
        <v>1575751.8739999973</v>
      </c>
      <c r="F12" s="31">
        <v>1040754.9188899996</v>
      </c>
      <c r="G12" s="31">
        <v>242893.26079999932</v>
      </c>
      <c r="H12" s="31">
        <v>119728.86404999992</v>
      </c>
    </row>
    <row r="13" spans="1:13" x14ac:dyDescent="0.2">
      <c r="C13" s="29" t="s">
        <v>38</v>
      </c>
      <c r="D13" s="31">
        <v>585784.48827999993</v>
      </c>
      <c r="E13" s="31">
        <v>609508.0487800003</v>
      </c>
      <c r="F13" s="31">
        <v>824802.03383000055</v>
      </c>
      <c r="G13" s="31">
        <v>34585.777329999997</v>
      </c>
      <c r="H13" s="31">
        <v>94955.364770000015</v>
      </c>
    </row>
    <row r="14" spans="1:13" x14ac:dyDescent="0.2">
      <c r="C14" s="29" t="s">
        <v>39</v>
      </c>
      <c r="D14" s="31">
        <v>261165.24524999954</v>
      </c>
      <c r="E14" s="31">
        <v>318539.85029000061</v>
      </c>
      <c r="F14" s="31">
        <v>345682.60983000026</v>
      </c>
      <c r="G14" s="31">
        <v>47548.216370000104</v>
      </c>
      <c r="H14" s="31">
        <v>49351.304849999942</v>
      </c>
    </row>
    <row r="15" spans="1:13" x14ac:dyDescent="0.2">
      <c r="C15" s="29" t="s">
        <v>18</v>
      </c>
      <c r="D15" s="31">
        <v>226346.59119999994</v>
      </c>
      <c r="E15" s="31">
        <v>238800.88502999998</v>
      </c>
      <c r="F15" s="31">
        <v>198868.62939999989</v>
      </c>
      <c r="G15" s="31">
        <v>26480.965320000003</v>
      </c>
      <c r="H15" s="31">
        <v>28150.99208</v>
      </c>
    </row>
    <row r="16" spans="1:13" x14ac:dyDescent="0.2">
      <c r="C16" s="29" t="s">
        <v>36</v>
      </c>
      <c r="D16" s="31">
        <v>10959655.978829995</v>
      </c>
      <c r="E16" s="31">
        <v>14840229.377869986</v>
      </c>
      <c r="F16" s="31">
        <v>13286011.149410006</v>
      </c>
      <c r="G16" s="31">
        <v>2095396.5884700017</v>
      </c>
      <c r="H16" s="31">
        <v>1985600.8248999983</v>
      </c>
    </row>
    <row r="17" spans="3:9" x14ac:dyDescent="0.2">
      <c r="C17" s="29" t="s">
        <v>49</v>
      </c>
      <c r="D17" s="31">
        <v>319257.58876999986</v>
      </c>
      <c r="E17" s="31">
        <v>1075337.8052000001</v>
      </c>
      <c r="F17" s="31">
        <v>499205.36156000005</v>
      </c>
      <c r="G17" s="31">
        <v>118483.15097</v>
      </c>
      <c r="H17" s="31">
        <v>69401.049499999994</v>
      </c>
    </row>
    <row r="18" spans="3:9" x14ac:dyDescent="0.2">
      <c r="C18" s="29" t="s">
        <v>19</v>
      </c>
      <c r="D18" s="31">
        <v>2411757.3069999889</v>
      </c>
      <c r="E18" s="31">
        <v>2829929.6010000068</v>
      </c>
      <c r="F18" s="31">
        <v>2299041.787310008</v>
      </c>
      <c r="G18" s="31">
        <v>317246.15869000071</v>
      </c>
      <c r="H18" s="31">
        <v>382286.91151999967</v>
      </c>
    </row>
    <row r="19" spans="3:9" x14ac:dyDescent="0.2">
      <c r="C19" s="29" t="s">
        <v>20</v>
      </c>
      <c r="D19" s="31">
        <v>1202671.7448300016</v>
      </c>
      <c r="E19" s="31">
        <v>1752313.7103000067</v>
      </c>
      <c r="F19" s="31">
        <v>1878578.6013999921</v>
      </c>
      <c r="G19" s="31">
        <v>322293.32357000036</v>
      </c>
      <c r="H19" s="31">
        <v>322789.01559000078</v>
      </c>
    </row>
    <row r="20" spans="3:9" x14ac:dyDescent="0.2">
      <c r="C20" s="29" t="s">
        <v>47</v>
      </c>
      <c r="D20" s="31">
        <v>664550.01396999904</v>
      </c>
      <c r="E20" s="31">
        <v>544696.31622999941</v>
      </c>
      <c r="F20" s="31">
        <v>826756.93926999904</v>
      </c>
      <c r="G20" s="31">
        <v>138854.14835000003</v>
      </c>
      <c r="H20" s="31">
        <v>167492.40890000001</v>
      </c>
    </row>
    <row r="21" spans="3:9" x14ac:dyDescent="0.2">
      <c r="C21" s="29" t="s">
        <v>56</v>
      </c>
      <c r="D21" s="31">
        <v>451047.80452000006</v>
      </c>
      <c r="E21" s="31">
        <v>614135.99179999961</v>
      </c>
      <c r="F21" s="31">
        <v>453213.31597000029</v>
      </c>
      <c r="G21" s="31">
        <v>72926.213279999996</v>
      </c>
      <c r="H21" s="31">
        <v>72988.920260000014</v>
      </c>
    </row>
    <row r="22" spans="3:9" x14ac:dyDescent="0.2">
      <c r="C22" s="29" t="s">
        <v>21</v>
      </c>
      <c r="D22" s="31">
        <v>689090.9573399995</v>
      </c>
      <c r="E22" s="31">
        <v>745854.99666999932</v>
      </c>
      <c r="F22" s="31">
        <v>711744.37363000144</v>
      </c>
      <c r="G22" s="31">
        <v>89987.487710000147</v>
      </c>
      <c r="H22" s="31">
        <v>137832.72923000029</v>
      </c>
    </row>
    <row r="23" spans="3:9" x14ac:dyDescent="0.2">
      <c r="C23" s="29" t="s">
        <v>22</v>
      </c>
      <c r="D23" s="31">
        <v>4445662.5060399901</v>
      </c>
      <c r="E23" s="31">
        <v>8022096.4458499746</v>
      </c>
      <c r="F23" s="31">
        <v>6809345.3793800157</v>
      </c>
      <c r="G23" s="31">
        <v>1487821.0200600026</v>
      </c>
      <c r="H23" s="31">
        <v>797476.47053000121</v>
      </c>
    </row>
    <row r="24" spans="3:9" x14ac:dyDescent="0.2">
      <c r="C24" s="29" t="s">
        <v>23</v>
      </c>
      <c r="D24" s="49">
        <v>331171.68608000129</v>
      </c>
      <c r="E24" s="49">
        <v>632333.01833999995</v>
      </c>
      <c r="F24" s="49">
        <v>673408.35589999717</v>
      </c>
      <c r="G24" s="49">
        <v>90422.576099999904</v>
      </c>
      <c r="H24" s="49">
        <v>113843.37248999989</v>
      </c>
      <c r="I24" s="38"/>
    </row>
    <row r="25" spans="3:9" x14ac:dyDescent="0.2">
      <c r="C25" s="41" t="s">
        <v>34</v>
      </c>
      <c r="D25" s="42">
        <v>27306482.277909972</v>
      </c>
      <c r="E25" s="42">
        <v>38054525.084009968</v>
      </c>
      <c r="F25" s="42">
        <v>33794719.858310007</v>
      </c>
      <c r="G25" s="42">
        <v>5642647.2941100067</v>
      </c>
      <c r="H25" s="42">
        <v>4944328.1325399997</v>
      </c>
    </row>
    <row r="26" spans="3:9" x14ac:dyDescent="0.2">
      <c r="C26" s="43" t="s">
        <v>35</v>
      </c>
      <c r="D26" s="44">
        <f>+D25/D27</f>
        <v>0.65973639739874257</v>
      </c>
      <c r="E26" s="44">
        <f t="shared" ref="E26:H26" si="0">+E25/E27</f>
        <v>0.66867745054930472</v>
      </c>
      <c r="F26" s="44">
        <f t="shared" si="0"/>
        <v>0.67902979937141072</v>
      </c>
      <c r="G26" s="44">
        <f t="shared" si="0"/>
        <v>0.70781824536549964</v>
      </c>
      <c r="H26" s="44">
        <f t="shared" si="0"/>
        <v>0.66530365151876347</v>
      </c>
      <c r="I26" s="38"/>
    </row>
    <row r="27" spans="3:9" x14ac:dyDescent="0.2">
      <c r="C27" s="45" t="s">
        <v>24</v>
      </c>
      <c r="D27" s="46">
        <v>41389989.070750058</v>
      </c>
      <c r="E27" s="46">
        <v>56910136.647720002</v>
      </c>
      <c r="F27" s="46">
        <v>49769126.317570075</v>
      </c>
      <c r="G27" s="46">
        <v>7971887.3186099986</v>
      </c>
      <c r="H27" s="46">
        <v>7431686.4506199928</v>
      </c>
    </row>
    <row r="28" spans="3:9" x14ac:dyDescent="0.2">
      <c r="C28" s="33" t="s">
        <v>32</v>
      </c>
      <c r="D28" s="28"/>
      <c r="E28" s="28"/>
      <c r="F28" s="28"/>
      <c r="G28" s="28"/>
      <c r="H28" s="28"/>
    </row>
    <row r="29" spans="3:9" x14ac:dyDescent="0.2">
      <c r="C29" s="33" t="s">
        <v>43</v>
      </c>
      <c r="D29" s="28"/>
      <c r="E29" s="28"/>
      <c r="F29" s="28"/>
      <c r="G29" s="28"/>
      <c r="H29" s="62"/>
    </row>
    <row r="30" spans="3:9" x14ac:dyDescent="0.2">
      <c r="C30" s="33" t="s">
        <v>46</v>
      </c>
      <c r="D30" s="28"/>
      <c r="E30" s="28"/>
      <c r="F30" s="28"/>
      <c r="G30" s="28"/>
      <c r="H30" s="28"/>
    </row>
    <row r="31" spans="3:9" x14ac:dyDescent="0.2">
      <c r="C31" s="33" t="s">
        <v>48</v>
      </c>
      <c r="D31" s="28"/>
      <c r="E31" s="28"/>
      <c r="F31" s="28"/>
      <c r="G31" s="28"/>
      <c r="H31" s="28"/>
    </row>
    <row r="32" spans="3:9" x14ac:dyDescent="0.2">
      <c r="C32" s="33" t="s">
        <v>57</v>
      </c>
      <c r="D32" s="28"/>
      <c r="E32" s="28"/>
      <c r="F32" s="28"/>
      <c r="G32" s="28"/>
      <c r="H32" s="28"/>
    </row>
    <row r="33" spans="1:9" ht="18" customHeight="1" x14ac:dyDescent="0.2">
      <c r="C33" s="32" t="s">
        <v>25</v>
      </c>
      <c r="D33" s="28"/>
      <c r="E33" s="28"/>
      <c r="F33" s="28"/>
      <c r="G33" s="28"/>
      <c r="H33" s="28"/>
    </row>
    <row r="34" spans="1:9" x14ac:dyDescent="0.2">
      <c r="C34" s="28"/>
      <c r="D34" s="28"/>
      <c r="E34" s="28"/>
      <c r="F34" s="28"/>
      <c r="G34" s="28"/>
      <c r="H34" s="28"/>
    </row>
    <row r="35" spans="1:9" x14ac:dyDescent="0.2">
      <c r="A35" s="79" t="s">
        <v>26</v>
      </c>
      <c r="B35" s="79"/>
      <c r="C35" s="79"/>
      <c r="D35" s="79"/>
      <c r="E35" s="79"/>
      <c r="F35" s="79"/>
      <c r="G35" s="79"/>
      <c r="H35" s="79"/>
      <c r="I35" s="79"/>
    </row>
    <row r="36" spans="1:9" x14ac:dyDescent="0.2">
      <c r="A36" s="80" t="s">
        <v>14</v>
      </c>
      <c r="B36" s="80"/>
      <c r="C36" s="80"/>
      <c r="D36" s="80"/>
      <c r="E36" s="80"/>
      <c r="F36" s="80"/>
      <c r="G36" s="80"/>
      <c r="H36" s="80"/>
      <c r="I36" s="80"/>
    </row>
    <row r="37" spans="1:9" x14ac:dyDescent="0.2">
      <c r="A37" s="50"/>
      <c r="B37" s="50"/>
      <c r="C37" s="27" t="s">
        <v>40</v>
      </c>
      <c r="D37" s="50"/>
      <c r="E37" s="50"/>
      <c r="F37" s="50"/>
      <c r="G37" s="50"/>
      <c r="H37" s="50"/>
      <c r="I37" s="50"/>
    </row>
    <row r="38" spans="1:9" x14ac:dyDescent="0.2">
      <c r="C38" s="76" t="s">
        <v>42</v>
      </c>
      <c r="D38" s="77" t="s">
        <v>53</v>
      </c>
      <c r="E38" s="77" t="s">
        <v>55</v>
      </c>
      <c r="F38" s="77" t="s">
        <v>59</v>
      </c>
      <c r="G38" s="78" t="s">
        <v>66</v>
      </c>
      <c r="H38" s="78"/>
    </row>
    <row r="39" spans="1:9" x14ac:dyDescent="0.2">
      <c r="C39" s="76"/>
      <c r="D39" s="77"/>
      <c r="E39" s="77"/>
      <c r="F39" s="77"/>
      <c r="G39" s="56" t="s">
        <v>55</v>
      </c>
      <c r="H39" s="56" t="s">
        <v>59</v>
      </c>
    </row>
    <row r="40" spans="1:9" x14ac:dyDescent="0.2">
      <c r="C40" s="29" t="s">
        <v>15</v>
      </c>
      <c r="D40" s="30">
        <v>2707123.7088200054</v>
      </c>
      <c r="E40" s="30">
        <v>2955908.5281399977</v>
      </c>
      <c r="F40" s="30">
        <v>2734895.2591499933</v>
      </c>
      <c r="G40" s="30">
        <v>374134.27146000066</v>
      </c>
      <c r="H40" s="30">
        <v>386091.85056999925</v>
      </c>
    </row>
    <row r="41" spans="1:9" x14ac:dyDescent="0.2">
      <c r="C41" s="29" t="s">
        <v>16</v>
      </c>
      <c r="D41" s="31">
        <v>422174.33083999925</v>
      </c>
      <c r="E41" s="31">
        <v>505117.52741999947</v>
      </c>
      <c r="F41" s="31">
        <v>388599.19555000024</v>
      </c>
      <c r="G41" s="31">
        <v>65147.498989999978</v>
      </c>
      <c r="H41" s="31">
        <v>70888.319730000003</v>
      </c>
    </row>
    <row r="42" spans="1:9" x14ac:dyDescent="0.2">
      <c r="C42" s="29" t="s">
        <v>17</v>
      </c>
      <c r="D42" s="31">
        <v>623498.9470300019</v>
      </c>
      <c r="E42" s="31">
        <v>574994.32403000095</v>
      </c>
      <c r="F42" s="31">
        <v>539279.17359999928</v>
      </c>
      <c r="G42" s="31">
        <v>80589.547349999979</v>
      </c>
      <c r="H42" s="31">
        <v>85917.654779999852</v>
      </c>
    </row>
    <row r="43" spans="1:9" x14ac:dyDescent="0.2">
      <c r="C43" s="29" t="s">
        <v>38</v>
      </c>
      <c r="D43" s="31">
        <v>275264.45066000015</v>
      </c>
      <c r="E43" s="31">
        <v>270112.19422999979</v>
      </c>
      <c r="F43" s="31">
        <v>223403.13014000014</v>
      </c>
      <c r="G43" s="31">
        <v>34449.721290000001</v>
      </c>
      <c r="H43" s="31">
        <v>36612.951810000006</v>
      </c>
    </row>
    <row r="44" spans="1:9" x14ac:dyDescent="0.2">
      <c r="C44" s="29" t="s">
        <v>39</v>
      </c>
      <c r="D44" s="31">
        <v>256837.05699999954</v>
      </c>
      <c r="E44" s="31">
        <v>305916.22152000008</v>
      </c>
      <c r="F44" s="31">
        <v>329791.89341000008</v>
      </c>
      <c r="G44" s="31">
        <v>45401.416400000067</v>
      </c>
      <c r="H44" s="31">
        <v>47754.144389999936</v>
      </c>
    </row>
    <row r="45" spans="1:9" x14ac:dyDescent="0.2">
      <c r="C45" s="29" t="s">
        <v>18</v>
      </c>
      <c r="D45" s="31">
        <v>64975.838859999996</v>
      </c>
      <c r="E45" s="31">
        <v>91197.745590000093</v>
      </c>
      <c r="F45" s="31">
        <v>54999.002649999995</v>
      </c>
      <c r="G45" s="31">
        <v>10538.44764</v>
      </c>
      <c r="H45" s="31">
        <v>7795.9607800000013</v>
      </c>
    </row>
    <row r="46" spans="1:9" x14ac:dyDescent="0.2">
      <c r="C46" s="29" t="s">
        <v>36</v>
      </c>
      <c r="D46" s="31">
        <v>5239369.5240199864</v>
      </c>
      <c r="E46" s="31">
        <v>6662719.5648699701</v>
      </c>
      <c r="F46" s="31">
        <v>6267522.3830300272</v>
      </c>
      <c r="G46" s="31">
        <v>1019463.3276600001</v>
      </c>
      <c r="H46" s="31">
        <v>1068483.1219400011</v>
      </c>
    </row>
    <row r="47" spans="1:9" x14ac:dyDescent="0.2">
      <c r="C47" s="29" t="s">
        <v>49</v>
      </c>
      <c r="D47" s="31">
        <v>44547.086639999965</v>
      </c>
      <c r="E47" s="31">
        <v>41906.048070000026</v>
      </c>
      <c r="F47" s="31">
        <v>47434.73012999996</v>
      </c>
      <c r="G47" s="31">
        <v>6237.2400300000008</v>
      </c>
      <c r="H47" s="31">
        <v>5886.8041000000003</v>
      </c>
    </row>
    <row r="48" spans="1:9" x14ac:dyDescent="0.2">
      <c r="C48" s="29" t="s">
        <v>19</v>
      </c>
      <c r="D48" s="31">
        <v>1321231.0364800021</v>
      </c>
      <c r="E48" s="31">
        <v>1451893.2112600005</v>
      </c>
      <c r="F48" s="31">
        <v>1306936.8404900047</v>
      </c>
      <c r="G48" s="31">
        <v>174604.80938999972</v>
      </c>
      <c r="H48" s="31">
        <v>187247.13289999979</v>
      </c>
    </row>
    <row r="49" spans="1:9" x14ac:dyDescent="0.2">
      <c r="C49" s="29" t="s">
        <v>20</v>
      </c>
      <c r="D49" s="31">
        <v>892990.81184000138</v>
      </c>
      <c r="E49" s="31">
        <v>1053139.4915899984</v>
      </c>
      <c r="F49" s="31">
        <v>1185152.7689300028</v>
      </c>
      <c r="G49" s="31">
        <v>163492.26976000002</v>
      </c>
      <c r="H49" s="31">
        <v>218329.05734000052</v>
      </c>
    </row>
    <row r="50" spans="1:9" x14ac:dyDescent="0.2">
      <c r="C50" s="29" t="s">
        <v>47</v>
      </c>
      <c r="D50" s="31">
        <v>115907.19548000011</v>
      </c>
      <c r="E50" s="31">
        <v>140968.69762999995</v>
      </c>
      <c r="F50" s="31">
        <v>149906.27124999987</v>
      </c>
      <c r="G50" s="31">
        <v>17470.192229999986</v>
      </c>
      <c r="H50" s="31">
        <v>18118.629990000019</v>
      </c>
    </row>
    <row r="51" spans="1:9" x14ac:dyDescent="0.2">
      <c r="C51" s="29" t="s">
        <v>56</v>
      </c>
      <c r="D51" s="31">
        <v>352216.43916999997</v>
      </c>
      <c r="E51" s="31">
        <v>390776.51907000021</v>
      </c>
      <c r="F51" s="31">
        <v>331713.18957000028</v>
      </c>
      <c r="G51" s="31">
        <v>47368.741080000022</v>
      </c>
      <c r="H51" s="31">
        <v>63304.544000000016</v>
      </c>
    </row>
    <row r="52" spans="1:9" x14ac:dyDescent="0.2">
      <c r="C52" s="29" t="s">
        <v>21</v>
      </c>
      <c r="D52" s="31">
        <v>496687.04051999818</v>
      </c>
      <c r="E52" s="31">
        <v>564391.69398999773</v>
      </c>
      <c r="F52" s="31">
        <v>578654.22832999926</v>
      </c>
      <c r="G52" s="31">
        <v>76329.277099999992</v>
      </c>
      <c r="H52" s="31">
        <v>92288.341200000097</v>
      </c>
    </row>
    <row r="53" spans="1:9" x14ac:dyDescent="0.2">
      <c r="C53" s="29" t="s">
        <v>22</v>
      </c>
      <c r="D53" s="31">
        <v>2503244.21288</v>
      </c>
      <c r="E53" s="31">
        <v>2843919.7444299948</v>
      </c>
      <c r="F53" s="31">
        <v>2267347.8814699962</v>
      </c>
      <c r="G53" s="31">
        <v>315323.70817</v>
      </c>
      <c r="H53" s="31">
        <v>421653.27677000023</v>
      </c>
      <c r="I53" s="38"/>
    </row>
    <row r="54" spans="1:9" x14ac:dyDescent="0.2">
      <c r="C54" s="29" t="s">
        <v>23</v>
      </c>
      <c r="D54" s="49">
        <v>314194.15930000052</v>
      </c>
      <c r="E54" s="49">
        <v>602035.85087000043</v>
      </c>
      <c r="F54" s="49">
        <v>640192.46742999763</v>
      </c>
      <c r="G54" s="49">
        <v>85235.16524999986</v>
      </c>
      <c r="H54" s="49">
        <v>107419.75351999981</v>
      </c>
    </row>
    <row r="55" spans="1:9" x14ac:dyDescent="0.2">
      <c r="C55" s="41" t="s">
        <v>34</v>
      </c>
      <c r="D55" s="42">
        <v>15630261.839539995</v>
      </c>
      <c r="E55" s="42">
        <v>18454997.362709962</v>
      </c>
      <c r="F55" s="42">
        <v>17045828.415130023</v>
      </c>
      <c r="G55" s="42">
        <v>2515785.6338000004</v>
      </c>
      <c r="H55" s="42">
        <v>2817791.5438200007</v>
      </c>
      <c r="I55" s="38"/>
    </row>
    <row r="56" spans="1:9" x14ac:dyDescent="0.2">
      <c r="C56" s="43" t="s">
        <v>35</v>
      </c>
      <c r="D56" s="44">
        <f>+D55/D57</f>
        <v>0.85946102990929329</v>
      </c>
      <c r="E56" s="44">
        <f>+E55/E57</f>
        <v>0.85379530421874372</v>
      </c>
      <c r="F56" s="44">
        <f>+F55/F57</f>
        <v>0.85685611267659034</v>
      </c>
      <c r="G56" s="44">
        <f>+G55/G57</f>
        <v>0.84956031619717531</v>
      </c>
      <c r="H56" s="44">
        <f>+H55/H57</f>
        <v>0.86045528834330298</v>
      </c>
    </row>
    <row r="57" spans="1:9" x14ac:dyDescent="0.2">
      <c r="C57" s="45" t="s">
        <v>24</v>
      </c>
      <c r="D57" s="46">
        <v>18186120.482029997</v>
      </c>
      <c r="E57" s="46">
        <v>21615248.141469941</v>
      </c>
      <c r="F57" s="46">
        <v>19893454.878770012</v>
      </c>
      <c r="G57" s="46">
        <v>2961279.600560002</v>
      </c>
      <c r="H57" s="46">
        <v>3274768.1163600022</v>
      </c>
    </row>
    <row r="58" spans="1:9" x14ac:dyDescent="0.2">
      <c r="C58" s="33" t="s">
        <v>32</v>
      </c>
      <c r="D58" s="28"/>
      <c r="E58" s="28"/>
      <c r="F58" s="28"/>
      <c r="G58" s="28"/>
      <c r="H58" s="28"/>
    </row>
    <row r="59" spans="1:9" ht="17.25" customHeight="1" x14ac:dyDescent="0.2">
      <c r="C59" s="33" t="s">
        <v>43</v>
      </c>
      <c r="D59" s="28"/>
      <c r="E59" s="28"/>
      <c r="F59" s="28"/>
      <c r="G59" s="61"/>
      <c r="H59" s="63"/>
    </row>
    <row r="60" spans="1:9" x14ac:dyDescent="0.2">
      <c r="A60" s="26">
        <v>2021</v>
      </c>
      <c r="C60" s="33" t="s">
        <v>46</v>
      </c>
      <c r="D60" s="28"/>
      <c r="E60" s="28"/>
      <c r="F60" s="28"/>
      <c r="G60" s="28"/>
      <c r="H60" s="28"/>
    </row>
    <row r="61" spans="1:9" x14ac:dyDescent="0.2">
      <c r="C61" s="33" t="s">
        <v>48</v>
      </c>
      <c r="D61" s="28"/>
      <c r="E61" s="28"/>
      <c r="F61" s="28"/>
      <c r="G61" s="28"/>
      <c r="H61" s="28"/>
    </row>
    <row r="62" spans="1:9" x14ac:dyDescent="0.2">
      <c r="C62" s="33" t="s">
        <v>57</v>
      </c>
      <c r="D62" s="28"/>
      <c r="E62" s="28"/>
      <c r="F62" s="28"/>
      <c r="G62" s="28"/>
      <c r="H62" s="28"/>
    </row>
    <row r="63" spans="1:9" x14ac:dyDescent="0.2">
      <c r="C63" s="32" t="s">
        <v>25</v>
      </c>
    </row>
  </sheetData>
  <mergeCells count="16">
    <mergeCell ref="A35:I35"/>
    <mergeCell ref="A36:I36"/>
    <mergeCell ref="A3:I3"/>
    <mergeCell ref="A2:I2"/>
    <mergeCell ref="A5:I5"/>
    <mergeCell ref="A6:I6"/>
    <mergeCell ref="F8:F9"/>
    <mergeCell ref="E8:E9"/>
    <mergeCell ref="D8:D9"/>
    <mergeCell ref="C8:C9"/>
    <mergeCell ref="G8:H8"/>
    <mergeCell ref="C38:C39"/>
    <mergeCell ref="D38:D39"/>
    <mergeCell ref="E38:E39"/>
    <mergeCell ref="F38:F39"/>
    <mergeCell ref="G38:H38"/>
  </mergeCells>
  <printOptions horizontalCentered="1"/>
  <pageMargins left="0.59055118110236227" right="0.59055118110236227" top="1.1417322834645669" bottom="0.59055118110236227" header="0.59055118110236227" footer="0.78740157480314965"/>
  <pageSetup scale="80" orientation="portrait" r:id="rId1"/>
  <headerFooter alignWithMargins="0">
    <oddHeader>&amp;L&amp;G&amp;C
&amp;"Verdana,Negrita Cursiva"
Sección 6: Comercio con países con TLC&amp;R
&amp;G</oddHeader>
    <oddFooter>&amp;L&amp;"Tahoma,Negrita Cursiva"Oficina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4"/>
  <sheetViews>
    <sheetView showGridLines="0" zoomScaleNormal="100" workbookViewId="0">
      <selection activeCell="G63" sqref="G63"/>
    </sheetView>
  </sheetViews>
  <sheetFormatPr baseColWidth="10" defaultColWidth="0" defaultRowHeight="12.75" zeroHeight="1" x14ac:dyDescent="0.2"/>
  <cols>
    <col min="1" max="1" width="5.7109375" style="26" customWidth="1"/>
    <col min="2" max="2" width="4.5703125" style="26" customWidth="1"/>
    <col min="3" max="3" width="16.28515625" style="26" customWidth="1"/>
    <col min="4" max="7" width="14.85546875" style="26" bestFit="1" customWidth="1"/>
    <col min="8" max="8" width="14.5703125" style="26" customWidth="1"/>
    <col min="9" max="9" width="11.5703125" style="26" customWidth="1"/>
    <col min="10" max="13" width="0" style="26" hidden="1" customWidth="1"/>
    <col min="14" max="16384" width="11.5703125" style="26" hidden="1"/>
  </cols>
  <sheetData>
    <row r="1" spans="1:13" x14ac:dyDescent="0.2"/>
    <row r="2" spans="1:13" x14ac:dyDescent="0.2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23"/>
      <c r="K2" s="23"/>
      <c r="L2" s="23"/>
      <c r="M2" s="23"/>
    </row>
    <row r="3" spans="1:13" ht="20.25" x14ac:dyDescent="0.3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24"/>
      <c r="K3" s="24"/>
      <c r="L3" s="24"/>
    </row>
    <row r="4" spans="1:13" ht="15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 x14ac:dyDescent="0.2">
      <c r="A5" s="80" t="s">
        <v>13</v>
      </c>
      <c r="B5" s="80"/>
      <c r="C5" s="80"/>
      <c r="D5" s="80"/>
      <c r="E5" s="80"/>
      <c r="F5" s="80"/>
      <c r="G5" s="80"/>
      <c r="H5" s="80"/>
      <c r="I5" s="80"/>
      <c r="J5" s="25"/>
      <c r="K5" s="25"/>
      <c r="L5" s="25"/>
      <c r="M5" s="25"/>
    </row>
    <row r="6" spans="1:13" ht="15" x14ac:dyDescent="0.2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25"/>
      <c r="K6" s="25"/>
      <c r="L6" s="25"/>
      <c r="M6" s="25"/>
    </row>
    <row r="7" spans="1:13" x14ac:dyDescent="0.2">
      <c r="C7" s="27" t="s">
        <v>41</v>
      </c>
    </row>
    <row r="8" spans="1:13" ht="12.75" customHeight="1" x14ac:dyDescent="0.2">
      <c r="C8" s="76" t="s">
        <v>42</v>
      </c>
      <c r="D8" s="77" t="s">
        <v>53</v>
      </c>
      <c r="E8" s="77" t="s">
        <v>55</v>
      </c>
      <c r="F8" s="77" t="s">
        <v>59</v>
      </c>
      <c r="G8" s="78" t="s">
        <v>62</v>
      </c>
      <c r="H8" s="78"/>
    </row>
    <row r="9" spans="1:13" x14ac:dyDescent="0.2">
      <c r="C9" s="76"/>
      <c r="D9" s="77"/>
      <c r="E9" s="77"/>
      <c r="F9" s="77"/>
      <c r="G9" s="56" t="s">
        <v>59</v>
      </c>
      <c r="H9" s="56" t="s">
        <v>63</v>
      </c>
    </row>
    <row r="10" spans="1:13" x14ac:dyDescent="0.2">
      <c r="C10" s="29" t="s">
        <v>36</v>
      </c>
      <c r="D10" s="30">
        <v>14071256.264799956</v>
      </c>
      <c r="E10" s="30">
        <v>18839066.789319936</v>
      </c>
      <c r="F10" s="30">
        <v>15997650.081280047</v>
      </c>
      <c r="G10" s="30">
        <v>1632583.7531700011</v>
      </c>
      <c r="H10" s="30">
        <v>1206863.5131799995</v>
      </c>
    </row>
    <row r="11" spans="1:13" x14ac:dyDescent="0.2">
      <c r="C11" s="29" t="s">
        <v>22</v>
      </c>
      <c r="D11" s="31">
        <v>8235708.7960699573</v>
      </c>
      <c r="E11" s="31">
        <v>10588497.923259793</v>
      </c>
      <c r="F11" s="31">
        <v>9927236.9115899038</v>
      </c>
      <c r="G11" s="31">
        <v>698634.08566000231</v>
      </c>
      <c r="H11" s="31">
        <v>691205.68895999575</v>
      </c>
    </row>
    <row r="12" spans="1:13" x14ac:dyDescent="0.2">
      <c r="C12" s="29" t="s">
        <v>19</v>
      </c>
      <c r="D12" s="31">
        <v>4906783.6391900014</v>
      </c>
      <c r="E12" s="31">
        <v>7275937.633809993</v>
      </c>
      <c r="F12" s="31">
        <v>5613964.0057400195</v>
      </c>
      <c r="G12" s="31">
        <v>595218.10149999964</v>
      </c>
      <c r="H12" s="31">
        <v>379304.40659999952</v>
      </c>
    </row>
    <row r="13" spans="1:13" x14ac:dyDescent="0.2">
      <c r="C13" s="29" t="s">
        <v>20</v>
      </c>
      <c r="D13" s="31">
        <v>3800480.4219000051</v>
      </c>
      <c r="E13" s="31">
        <v>4174746.0708600059</v>
      </c>
      <c r="F13" s="31">
        <v>3090354.9651200022</v>
      </c>
      <c r="G13" s="31">
        <v>238121.96463999996</v>
      </c>
      <c r="H13" s="31">
        <v>252474.44768000019</v>
      </c>
    </row>
    <row r="14" spans="1:13" x14ac:dyDescent="0.2">
      <c r="C14" s="29" t="s">
        <v>15</v>
      </c>
      <c r="D14" s="31">
        <v>2210393.3526000036</v>
      </c>
      <c r="E14" s="31">
        <v>2519440.9992599953</v>
      </c>
      <c r="F14" s="31">
        <v>2012562.0530700018</v>
      </c>
      <c r="G14" s="31">
        <v>188468.59265000004</v>
      </c>
      <c r="H14" s="31">
        <v>183491.87938</v>
      </c>
    </row>
    <row r="15" spans="1:13" x14ac:dyDescent="0.2">
      <c r="C15" s="29" t="s">
        <v>16</v>
      </c>
      <c r="D15" s="31">
        <v>976723.7385199999</v>
      </c>
      <c r="E15" s="31">
        <v>1176404.6705500023</v>
      </c>
      <c r="F15" s="31">
        <v>1049621.1880300038</v>
      </c>
      <c r="G15" s="31">
        <v>75162.291630000007</v>
      </c>
      <c r="H15" s="31">
        <v>85419.704420000227</v>
      </c>
    </row>
    <row r="16" spans="1:13" x14ac:dyDescent="0.2">
      <c r="C16" s="29" t="s">
        <v>38</v>
      </c>
      <c r="D16" s="31">
        <v>968890.37809999764</v>
      </c>
      <c r="E16" s="31">
        <v>1050974.0547500027</v>
      </c>
      <c r="F16" s="31">
        <v>856919.43288999877</v>
      </c>
      <c r="G16" s="31">
        <v>63282.030549999981</v>
      </c>
      <c r="H16" s="31">
        <v>75358.055860000008</v>
      </c>
    </row>
    <row r="17" spans="3:9" x14ac:dyDescent="0.2">
      <c r="C17" s="29" t="s">
        <v>17</v>
      </c>
      <c r="D17" s="31">
        <v>751674.54376000119</v>
      </c>
      <c r="E17" s="31">
        <v>977190.13837999897</v>
      </c>
      <c r="F17" s="31">
        <v>739127.16446</v>
      </c>
      <c r="G17" s="31">
        <v>63144.453140000071</v>
      </c>
      <c r="H17" s="31">
        <v>52930.260130000017</v>
      </c>
    </row>
    <row r="18" spans="3:9" x14ac:dyDescent="0.2">
      <c r="C18" s="29" t="s">
        <v>18</v>
      </c>
      <c r="D18" s="31">
        <v>460359.76263999991</v>
      </c>
      <c r="E18" s="31">
        <v>459572.6142999992</v>
      </c>
      <c r="F18" s="31">
        <v>498648.90262000018</v>
      </c>
      <c r="G18" s="31">
        <v>39465.071360000038</v>
      </c>
      <c r="H18" s="31">
        <v>56209.12603000005</v>
      </c>
    </row>
    <row r="19" spans="3:9" x14ac:dyDescent="0.2">
      <c r="C19" s="29" t="s">
        <v>54</v>
      </c>
      <c r="D19" s="31">
        <v>111010.86842</v>
      </c>
      <c r="E19" s="31">
        <v>175524.15028000029</v>
      </c>
      <c r="F19" s="31">
        <v>95327.082509999964</v>
      </c>
      <c r="G19" s="31">
        <v>6365.2211899999984</v>
      </c>
      <c r="H19" s="31">
        <v>7728.8406599999971</v>
      </c>
    </row>
    <row r="20" spans="3:9" x14ac:dyDescent="0.2">
      <c r="C20" s="29" t="s">
        <v>47</v>
      </c>
      <c r="D20" s="31">
        <v>120382.10707000007</v>
      </c>
      <c r="E20" s="31">
        <v>151625.78666999991</v>
      </c>
      <c r="F20" s="31">
        <v>184018.07537000006</v>
      </c>
      <c r="G20" s="31">
        <v>8484.756730000001</v>
      </c>
      <c r="H20" s="31">
        <v>18548.849260000003</v>
      </c>
    </row>
    <row r="21" spans="3:9" x14ac:dyDescent="0.2">
      <c r="C21" s="29" t="s">
        <v>21</v>
      </c>
      <c r="D21" s="31">
        <v>110365.4869899999</v>
      </c>
      <c r="E21" s="31">
        <v>187362.91184000007</v>
      </c>
      <c r="F21" s="31">
        <v>120246.0883799999</v>
      </c>
      <c r="G21" s="31">
        <v>17043.252540000001</v>
      </c>
      <c r="H21" s="31">
        <v>7333.9359400000003</v>
      </c>
    </row>
    <row r="22" spans="3:9" x14ac:dyDescent="0.2">
      <c r="C22" s="29" t="s">
        <v>39</v>
      </c>
      <c r="D22" s="31">
        <v>101803.00864000006</v>
      </c>
      <c r="E22" s="31">
        <v>98543.254889999967</v>
      </c>
      <c r="F22" s="31">
        <v>84538.819820000048</v>
      </c>
      <c r="G22" s="31">
        <v>5663.3091799999993</v>
      </c>
      <c r="H22" s="31">
        <v>12285.049429999995</v>
      </c>
    </row>
    <row r="23" spans="3:9" x14ac:dyDescent="0.2">
      <c r="C23" s="29" t="s">
        <v>23</v>
      </c>
      <c r="D23" s="31">
        <v>69377.607980000001</v>
      </c>
      <c r="E23" s="31">
        <v>108273.78046000008</v>
      </c>
      <c r="F23" s="31">
        <v>130891.60438999996</v>
      </c>
      <c r="G23" s="31">
        <v>6682.4412999999959</v>
      </c>
      <c r="H23" s="31">
        <v>13881.043610000001</v>
      </c>
      <c r="I23" s="40"/>
    </row>
    <row r="24" spans="3:9" x14ac:dyDescent="0.2">
      <c r="C24" s="29" t="s">
        <v>58</v>
      </c>
      <c r="D24" s="49">
        <v>511392.46628999809</v>
      </c>
      <c r="E24" s="49">
        <v>888501.54293000069</v>
      </c>
      <c r="F24" s="49">
        <v>704647.58929999731</v>
      </c>
      <c r="G24" s="49">
        <v>33918.180610000025</v>
      </c>
      <c r="H24" s="49">
        <v>32135.052709999985</v>
      </c>
      <c r="I24" s="40"/>
    </row>
    <row r="25" spans="3:9" x14ac:dyDescent="0.2">
      <c r="C25" s="41" t="s">
        <v>34</v>
      </c>
      <c r="D25" s="42">
        <f>+SUM(D10:D24)</f>
        <v>37406602.442969911</v>
      </c>
      <c r="E25" s="42">
        <f t="shared" ref="E25:F25" si="0">+SUM(E10:E24)</f>
        <v>48671662.32155972</v>
      </c>
      <c r="F25" s="42">
        <f t="shared" si="0"/>
        <v>41105753.964569986</v>
      </c>
      <c r="G25" s="42">
        <f t="shared" ref="G25:H25" si="1">+SUM(G10:G24)</f>
        <v>3672237.5058500026</v>
      </c>
      <c r="H25" s="42">
        <f t="shared" si="1"/>
        <v>3075169.8538499959</v>
      </c>
      <c r="I25" s="40"/>
    </row>
    <row r="26" spans="3:9" x14ac:dyDescent="0.2">
      <c r="C26" s="43" t="s">
        <v>35</v>
      </c>
      <c r="D26" s="44">
        <f>+D25/D27</f>
        <v>0.61220570323814494</v>
      </c>
      <c r="E26" s="44">
        <f>+E25/E27</f>
        <v>0.62872439877944308</v>
      </c>
      <c r="F26" s="44">
        <f>+F25/F27</f>
        <v>0.65458528267532223</v>
      </c>
      <c r="G26" s="44">
        <f>+G25/G27</f>
        <v>0.66409761759579189</v>
      </c>
      <c r="H26" s="44">
        <f>+H25/H27</f>
        <v>0.62012113319007045</v>
      </c>
    </row>
    <row r="27" spans="3:9" x14ac:dyDescent="0.2">
      <c r="C27" s="45" t="s">
        <v>24</v>
      </c>
      <c r="D27" s="46">
        <v>61101362.246569812</v>
      </c>
      <c r="E27" s="46">
        <v>77413350.61283946</v>
      </c>
      <c r="F27" s="46">
        <v>62796636.362749785</v>
      </c>
      <c r="G27" s="46">
        <v>5529665.2307600025</v>
      </c>
      <c r="H27" s="46">
        <v>4958982.5104500027</v>
      </c>
      <c r="I27" s="38"/>
    </row>
    <row r="28" spans="3:9" x14ac:dyDescent="0.2">
      <c r="C28" s="33" t="s">
        <v>51</v>
      </c>
      <c r="D28" s="30"/>
      <c r="E28" s="47"/>
      <c r="F28" s="48"/>
      <c r="G28" s="48"/>
      <c r="H28" s="48"/>
    </row>
    <row r="29" spans="3:9" x14ac:dyDescent="0.2">
      <c r="C29" s="33" t="s">
        <v>43</v>
      </c>
      <c r="D29" s="28"/>
      <c r="E29" s="28"/>
      <c r="F29" s="28"/>
      <c r="G29" s="28"/>
      <c r="H29" s="28"/>
    </row>
    <row r="30" spans="3:9" x14ac:dyDescent="0.2">
      <c r="C30" s="33" t="s">
        <v>46</v>
      </c>
      <c r="D30" s="28"/>
      <c r="E30" s="28"/>
      <c r="F30" s="28"/>
      <c r="G30" s="28"/>
      <c r="H30" s="28"/>
    </row>
    <row r="31" spans="3:9" x14ac:dyDescent="0.2">
      <c r="C31" s="33" t="s">
        <v>52</v>
      </c>
      <c r="D31" s="28"/>
      <c r="E31" s="28"/>
      <c r="F31" s="28"/>
      <c r="G31" s="28"/>
      <c r="H31" s="28"/>
    </row>
    <row r="32" spans="3:9" x14ac:dyDescent="0.2">
      <c r="C32" s="33" t="s">
        <v>57</v>
      </c>
      <c r="D32" s="28"/>
      <c r="E32" s="28"/>
      <c r="F32" s="28"/>
      <c r="G32" s="28"/>
      <c r="H32" s="28"/>
    </row>
    <row r="33" spans="1:9" x14ac:dyDescent="0.2">
      <c r="C33" s="32" t="s">
        <v>25</v>
      </c>
      <c r="D33" s="28"/>
      <c r="E33" s="28"/>
      <c r="F33" s="28"/>
      <c r="G33" s="28"/>
      <c r="H33" s="28"/>
    </row>
    <row r="34" spans="1:9" x14ac:dyDescent="0.2">
      <c r="C34" s="59"/>
      <c r="D34" s="60"/>
      <c r="E34" s="60"/>
      <c r="F34" s="60"/>
      <c r="G34" s="60"/>
      <c r="H34" s="60"/>
    </row>
    <row r="35" spans="1:9" x14ac:dyDescent="0.2">
      <c r="A35" s="79" t="s">
        <v>27</v>
      </c>
      <c r="B35" s="79"/>
      <c r="C35" s="79"/>
      <c r="D35" s="79"/>
      <c r="E35" s="79"/>
      <c r="F35" s="79"/>
      <c r="G35" s="79"/>
      <c r="H35" s="79"/>
      <c r="I35" s="79"/>
    </row>
    <row r="36" spans="1:9" x14ac:dyDescent="0.2">
      <c r="A36" s="80" t="s">
        <v>14</v>
      </c>
      <c r="B36" s="80"/>
      <c r="C36" s="80"/>
      <c r="D36" s="80"/>
      <c r="E36" s="80"/>
      <c r="F36" s="80"/>
      <c r="G36" s="80"/>
      <c r="H36" s="80"/>
      <c r="I36" s="80"/>
    </row>
    <row r="37" spans="1:9" x14ac:dyDescent="0.2">
      <c r="C37" s="27" t="s">
        <v>41</v>
      </c>
      <c r="D37" s="28"/>
      <c r="E37" s="28"/>
      <c r="F37" s="28"/>
      <c r="G37" s="28"/>
      <c r="H37" s="28"/>
    </row>
    <row r="38" spans="1:9" x14ac:dyDescent="0.2">
      <c r="C38" s="76" t="s">
        <v>42</v>
      </c>
      <c r="D38" s="77" t="s">
        <v>53</v>
      </c>
      <c r="E38" s="77" t="s">
        <v>55</v>
      </c>
      <c r="F38" s="77" t="s">
        <v>59</v>
      </c>
      <c r="G38" s="78" t="s">
        <v>62</v>
      </c>
      <c r="H38" s="78"/>
    </row>
    <row r="39" spans="1:9" x14ac:dyDescent="0.2">
      <c r="C39" s="76"/>
      <c r="D39" s="77"/>
      <c r="E39" s="77"/>
      <c r="F39" s="77"/>
      <c r="G39" s="56" t="s">
        <v>59</v>
      </c>
      <c r="H39" s="56" t="s">
        <v>63</v>
      </c>
    </row>
    <row r="40" spans="1:9" x14ac:dyDescent="0.2">
      <c r="C40" s="29" t="s">
        <v>36</v>
      </c>
      <c r="D40" s="30">
        <v>11147002.388000026</v>
      </c>
      <c r="E40" s="30">
        <v>12952585.385640018</v>
      </c>
      <c r="F40" s="30">
        <v>11532796.465830026</v>
      </c>
      <c r="G40" s="30">
        <v>897170.43355999957</v>
      </c>
      <c r="H40" s="30">
        <v>827812.86142999819</v>
      </c>
    </row>
    <row r="41" spans="1:9" x14ac:dyDescent="0.2">
      <c r="C41" s="29" t="s">
        <v>22</v>
      </c>
      <c r="D41" s="31">
        <v>7769135.3913199613</v>
      </c>
      <c r="E41" s="31">
        <v>10139096.882399781</v>
      </c>
      <c r="F41" s="31">
        <v>9222350.9739399012</v>
      </c>
      <c r="G41" s="31">
        <v>687982.37641000224</v>
      </c>
      <c r="H41" s="31">
        <v>681228.3058899981</v>
      </c>
    </row>
    <row r="42" spans="1:9" x14ac:dyDescent="0.2">
      <c r="C42" s="29" t="s">
        <v>19</v>
      </c>
      <c r="D42" s="31">
        <v>4877185.5018399991</v>
      </c>
      <c r="E42" s="31">
        <v>7247398.0104299905</v>
      </c>
      <c r="F42" s="31">
        <v>5441527.7891000174</v>
      </c>
      <c r="G42" s="31">
        <v>570461.45677999954</v>
      </c>
      <c r="H42" s="31">
        <v>377249.32780999952</v>
      </c>
    </row>
    <row r="43" spans="1:9" x14ac:dyDescent="0.2">
      <c r="C43" s="29" t="s">
        <v>20</v>
      </c>
      <c r="D43" s="31">
        <v>3775560.6586200059</v>
      </c>
      <c r="E43" s="31">
        <v>4139142.5779500077</v>
      </c>
      <c r="F43" s="31">
        <v>3060987.3101300038</v>
      </c>
      <c r="G43" s="31">
        <v>235512.33043999993</v>
      </c>
      <c r="H43" s="31">
        <v>250282.00615000018</v>
      </c>
    </row>
    <row r="44" spans="1:9" x14ac:dyDescent="0.2">
      <c r="C44" s="29" t="s">
        <v>15</v>
      </c>
      <c r="D44" s="31">
        <v>2173005.750140002</v>
      </c>
      <c r="E44" s="31">
        <v>2475477.5565799968</v>
      </c>
      <c r="F44" s="31">
        <v>1954657.5132800015</v>
      </c>
      <c r="G44" s="31">
        <v>187122.73511000004</v>
      </c>
      <c r="H44" s="31">
        <v>181480.91099000003</v>
      </c>
    </row>
    <row r="45" spans="1:9" x14ac:dyDescent="0.2">
      <c r="C45" s="29" t="s">
        <v>16</v>
      </c>
      <c r="D45" s="31">
        <v>974112.57149999985</v>
      </c>
      <c r="E45" s="31">
        <v>1173183.1753000021</v>
      </c>
      <c r="F45" s="31">
        <v>1045914.9356600036</v>
      </c>
      <c r="G45" s="31">
        <v>74633.498550000018</v>
      </c>
      <c r="H45" s="31">
        <v>85102.874630000239</v>
      </c>
    </row>
    <row r="46" spans="1:9" x14ac:dyDescent="0.2">
      <c r="C46" s="29" t="s">
        <v>38</v>
      </c>
      <c r="D46" s="31">
        <v>964449.736619998</v>
      </c>
      <c r="E46" s="31">
        <v>1041075.4921900023</v>
      </c>
      <c r="F46" s="31">
        <v>840900.13072999869</v>
      </c>
      <c r="G46" s="31">
        <v>62971.103649999997</v>
      </c>
      <c r="H46" s="31">
        <v>74286.126800000027</v>
      </c>
    </row>
    <row r="47" spans="1:9" x14ac:dyDescent="0.2">
      <c r="C47" s="29" t="s">
        <v>17</v>
      </c>
      <c r="D47" s="31">
        <v>748787.52295000129</v>
      </c>
      <c r="E47" s="31">
        <v>972436.74669999897</v>
      </c>
      <c r="F47" s="31">
        <v>737483.24892999989</v>
      </c>
      <c r="G47" s="31">
        <v>63013.545760000066</v>
      </c>
      <c r="H47" s="31">
        <v>52285.999820000019</v>
      </c>
    </row>
    <row r="48" spans="1:9" x14ac:dyDescent="0.2">
      <c r="C48" s="29" t="s">
        <v>18</v>
      </c>
      <c r="D48" s="31">
        <v>458962.86724999984</v>
      </c>
      <c r="E48" s="31">
        <v>457645.21881999925</v>
      </c>
      <c r="F48" s="31">
        <v>497549.97038999986</v>
      </c>
      <c r="G48" s="31">
        <v>39439.681640000039</v>
      </c>
      <c r="H48" s="31">
        <v>56117.728490000052</v>
      </c>
    </row>
    <row r="49" spans="3:9" x14ac:dyDescent="0.2">
      <c r="C49" s="29" t="s">
        <v>54</v>
      </c>
      <c r="D49" s="31">
        <v>109361.68437000002</v>
      </c>
      <c r="E49" s="31">
        <v>173745.19905000034</v>
      </c>
      <c r="F49" s="31">
        <v>93802.089939999903</v>
      </c>
      <c r="G49" s="31">
        <v>6242.8501899999974</v>
      </c>
      <c r="H49" s="31">
        <v>7481.2015200000005</v>
      </c>
    </row>
    <row r="50" spans="3:9" x14ac:dyDescent="0.2">
      <c r="C50" s="29" t="s">
        <v>47</v>
      </c>
      <c r="D50" s="31">
        <v>120329.56138000006</v>
      </c>
      <c r="E50" s="31">
        <v>151621.16616999992</v>
      </c>
      <c r="F50" s="31">
        <v>184014.65348000004</v>
      </c>
      <c r="G50" s="31">
        <v>8484.756730000001</v>
      </c>
      <c r="H50" s="31">
        <v>18548.849260000003</v>
      </c>
    </row>
    <row r="51" spans="3:9" x14ac:dyDescent="0.2">
      <c r="C51" s="29" t="s">
        <v>21</v>
      </c>
      <c r="D51" s="31">
        <v>107972.0453199999</v>
      </c>
      <c r="E51" s="31">
        <v>181827.48274000001</v>
      </c>
      <c r="F51" s="31">
        <v>119884.63850999992</v>
      </c>
      <c r="G51" s="31">
        <v>16981.104919999998</v>
      </c>
      <c r="H51" s="31">
        <v>7228.6472599999997</v>
      </c>
    </row>
    <row r="52" spans="3:9" x14ac:dyDescent="0.2">
      <c r="C52" s="29" t="s">
        <v>39</v>
      </c>
      <c r="D52" s="31">
        <v>101803.00864000001</v>
      </c>
      <c r="E52" s="31">
        <v>98543.254889999997</v>
      </c>
      <c r="F52" s="31">
        <v>84538.355330000049</v>
      </c>
      <c r="G52" s="31">
        <v>5663.3091800000002</v>
      </c>
      <c r="H52" s="31">
        <v>12285.049429999994</v>
      </c>
      <c r="I52" s="40"/>
    </row>
    <row r="53" spans="3:9" x14ac:dyDescent="0.2">
      <c r="C53" s="29" t="s">
        <v>23</v>
      </c>
      <c r="D53" s="31">
        <v>62508.909060000005</v>
      </c>
      <c r="E53" s="31">
        <v>93920.187010000067</v>
      </c>
      <c r="F53" s="31">
        <v>118411.63344999998</v>
      </c>
      <c r="G53" s="31">
        <v>5785.7495899999985</v>
      </c>
      <c r="H53" s="31">
        <v>11536.66185</v>
      </c>
      <c r="I53" s="40"/>
    </row>
    <row r="54" spans="3:9" x14ac:dyDescent="0.2">
      <c r="C54" s="29" t="s">
        <v>58</v>
      </c>
      <c r="D54" s="49">
        <v>477682.17130999797</v>
      </c>
      <c r="E54" s="49">
        <v>515018.38542999956</v>
      </c>
      <c r="F54" s="49">
        <v>477654.50559999887</v>
      </c>
      <c r="G54" s="49">
        <v>33711.051520000015</v>
      </c>
      <c r="H54" s="49">
        <v>31701.249029999992</v>
      </c>
      <c r="I54" s="40"/>
    </row>
    <row r="55" spans="3:9" x14ac:dyDescent="0.2">
      <c r="C55" s="41" t="s">
        <v>34</v>
      </c>
      <c r="D55" s="42">
        <f>+SUM(D40:D54)</f>
        <v>33867859.768319987</v>
      </c>
      <c r="E55" s="42">
        <f t="shared" ref="E55" si="2">+SUM(E40:E54)</f>
        <v>41812716.721299797</v>
      </c>
      <c r="F55" s="42">
        <f t="shared" ref="F55:H55" si="3">+SUM(F40:F54)</f>
        <v>35412474.214299947</v>
      </c>
      <c r="G55" s="42">
        <f t="shared" si="3"/>
        <v>2895175.9840300018</v>
      </c>
      <c r="H55" s="42">
        <f t="shared" si="3"/>
        <v>2674627.800359997</v>
      </c>
    </row>
    <row r="56" spans="3:9" x14ac:dyDescent="0.2">
      <c r="C56" s="43" t="s">
        <v>35</v>
      </c>
      <c r="D56" s="44">
        <f>+D55/D57</f>
        <v>0.59298690797452713</v>
      </c>
      <c r="E56" s="44">
        <f>+E55/E57</f>
        <v>0.5994623619700189</v>
      </c>
      <c r="F56" s="44">
        <f>+F55/F57</f>
        <v>0.63130808761418267</v>
      </c>
      <c r="G56" s="44">
        <f>+G55/G57</f>
        <v>0.61848150086763598</v>
      </c>
      <c r="H56" s="44">
        <f>+H55/H57</f>
        <v>0.58833965076119144</v>
      </c>
      <c r="I56" s="38"/>
    </row>
    <row r="57" spans="3:9" x14ac:dyDescent="0.2">
      <c r="C57" s="45" t="s">
        <v>24</v>
      </c>
      <c r="D57" s="46">
        <v>57114009.285639815</v>
      </c>
      <c r="E57" s="46">
        <v>69750361.947479516</v>
      </c>
      <c r="F57" s="46">
        <v>56093807.301169738</v>
      </c>
      <c r="G57" s="46">
        <v>4681103.6061200015</v>
      </c>
      <c r="H57" s="46">
        <v>4546060.7608200032</v>
      </c>
    </row>
    <row r="58" spans="3:9" x14ac:dyDescent="0.2">
      <c r="C58" s="33" t="s">
        <v>51</v>
      </c>
      <c r="D58" s="28"/>
      <c r="E58" s="28"/>
      <c r="F58" s="28"/>
      <c r="G58" s="28"/>
      <c r="H58" s="28"/>
    </row>
    <row r="59" spans="3:9" x14ac:dyDescent="0.2">
      <c r="C59" s="33" t="s">
        <v>43</v>
      </c>
      <c r="D59" s="28"/>
      <c r="E59" s="28"/>
      <c r="F59" s="28"/>
      <c r="G59" s="61"/>
      <c r="H59" s="28"/>
    </row>
    <row r="60" spans="3:9" x14ac:dyDescent="0.2">
      <c r="C60" s="33" t="s">
        <v>46</v>
      </c>
      <c r="D60" s="28"/>
      <c r="E60" s="28"/>
      <c r="F60" s="28"/>
      <c r="G60" s="61"/>
      <c r="H60" s="28"/>
    </row>
    <row r="61" spans="3:9" x14ac:dyDescent="0.2">
      <c r="C61" s="33" t="s">
        <v>52</v>
      </c>
    </row>
    <row r="62" spans="3:9" x14ac:dyDescent="0.2">
      <c r="C62" s="33" t="s">
        <v>57</v>
      </c>
      <c r="G62" s="40"/>
    </row>
    <row r="63" spans="3:9" x14ac:dyDescent="0.2">
      <c r="C63" s="32" t="s">
        <v>25</v>
      </c>
      <c r="D63" s="58"/>
      <c r="E63" s="58"/>
      <c r="F63" s="58"/>
      <c r="G63" s="58"/>
      <c r="H63" s="58"/>
    </row>
    <row r="74" x14ac:dyDescent="0.2"/>
  </sheetData>
  <mergeCells count="16">
    <mergeCell ref="A35:I35"/>
    <mergeCell ref="A36:I36"/>
    <mergeCell ref="A2:I2"/>
    <mergeCell ref="A3:I3"/>
    <mergeCell ref="A5:I5"/>
    <mergeCell ref="A6:I6"/>
    <mergeCell ref="C8:C9"/>
    <mergeCell ref="D8:D9"/>
    <mergeCell ref="E8:E9"/>
    <mergeCell ref="F8:F9"/>
    <mergeCell ref="G8:H8"/>
    <mergeCell ref="C38:C39"/>
    <mergeCell ref="D38:D39"/>
    <mergeCell ref="E38:E39"/>
    <mergeCell ref="F38:F39"/>
    <mergeCell ref="G38:H38"/>
  </mergeCells>
  <printOptions horizontalCentered="1"/>
  <pageMargins left="0.59055118110236227" right="0.59055118110236227" top="1.1417322834645669" bottom="0.59055118110236227" header="0.59055118110236227" footer="0.78740157480314965"/>
  <pageSetup scale="80" orientation="portrait" r:id="rId1"/>
  <headerFooter alignWithMargins="0">
    <oddHeader>&amp;L&amp;G&amp;C
&amp;"Verdana,Negrita Cursiva"
Sección 6: Comercio con países con TLC&amp;R
&amp;G</oddHeader>
    <oddFooter>&amp;L&amp;"Tahoma,Negrita Cursiva"Oficina de Estudios Económicos&amp;R&amp;D</oddFooter>
  </headerFooter>
  <ignoredErrors>
    <ignoredError sqref="D9:F9 D39:F39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pg. 15</vt:lpstr>
      <vt:lpstr>pg. 15A</vt:lpstr>
      <vt:lpstr>pg. 15B</vt:lpstr>
      <vt:lpstr>'pg. 15'!Área_de_impresión</vt:lpstr>
    </vt:vector>
  </TitlesOfParts>
  <Company>MINCIT-OEE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06 Sección comercio con países con TLC</dc:subject>
  <dc:creator>Jaime Martínez</dc:creator>
  <dc:description>Elaboró:                 Martha Alvarez   _x000d_
Revisá y aprobó:    Maria Del Mar Cantero_x000d_
Fecha:                     09 de abril de 2024</dc:description>
  <cp:lastModifiedBy>Jaime Martinez Cepeda</cp:lastModifiedBy>
  <cp:lastPrinted>2023-06-23T15:44:08Z</cp:lastPrinted>
  <dcterms:created xsi:type="dcterms:W3CDTF">2007-05-30T23:21:29Z</dcterms:created>
  <dcterms:modified xsi:type="dcterms:W3CDTF">2024-04-09T21:40:22Z</dcterms:modified>
</cp:coreProperties>
</file>