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EE-JM-MA-YC-DP-NP-ESTADISTICAS ECONOMICAS INTERCAMBIABLES\Estadísticas Intercambiables 2021\"/>
    </mc:Choice>
  </mc:AlternateContent>
  <bookViews>
    <workbookView xWindow="675" yWindow="-60" windowWidth="7650" windowHeight="7920" tabRatio="784" activeTab="3"/>
  </bookViews>
  <sheets>
    <sheet name="pg. 4" sheetId="5" r:id="rId1"/>
    <sheet name="pg.5" sheetId="19" r:id="rId2"/>
    <sheet name="pg. 6" sheetId="20" r:id="rId3"/>
    <sheet name="pg. 7" sheetId="13" r:id="rId4"/>
    <sheet name="pg. 8" sheetId="15" r:id="rId5"/>
    <sheet name="pg. 9" sheetId="16" r:id="rId6"/>
  </sheets>
  <definedNames>
    <definedName name="_IMP611">#REF!</definedName>
    <definedName name="_IMP612">#REF!</definedName>
    <definedName name="_IMP613">#REF!</definedName>
    <definedName name="_IMP614">#REF!</definedName>
    <definedName name="_IMP615">#REF!</definedName>
    <definedName name="_IMP616">#REF!</definedName>
    <definedName name="_IMP617">#REF!</definedName>
    <definedName name="_IMP618">#REF!</definedName>
    <definedName name="_IMP619">#REF!</definedName>
    <definedName name="_IMP620">#REF!</definedName>
    <definedName name="_IMP621">#REF!</definedName>
    <definedName name="_IMP641">#REF!</definedName>
    <definedName name="_IMP653">#REF!</definedName>
    <definedName name="_IMP654">#REF!</definedName>
    <definedName name="_IMP655">#REF!</definedName>
    <definedName name="_IMP657">#REF!</definedName>
    <definedName name="_IMP6610">#REF!</definedName>
    <definedName name="_IMP668">#REF!</definedName>
    <definedName name="_IMP669">#REF!</definedName>
    <definedName name="_IMP671">#REF!</definedName>
    <definedName name="_IMP672">#REF!</definedName>
    <definedName name="_xlnm.Print_Area" localSheetId="2">'pg. 6'!$C$1:$I$48</definedName>
    <definedName name="_xlnm.Print_Area" localSheetId="3">'pg. 7'!$A$1:$L$52</definedName>
    <definedName name="_xlnm.Print_Area" localSheetId="4">'pg. 8'!$A$1:$J$43</definedName>
    <definedName name="_xlnm.Print_Area" localSheetId="5">'pg. 9'!$A$1:$J$43</definedName>
    <definedName name="_xlnm.Print_Area" localSheetId="1">pg.5!$A$1:$R$88</definedName>
    <definedName name="bal">#REF!</definedName>
    <definedName name="ddddd">#REF!</definedName>
    <definedName name="PLANILLA">#REF!</definedName>
  </definedNames>
  <calcPr calcId="152511"/>
</workbook>
</file>

<file path=xl/calcChain.xml><?xml version="1.0" encoding="utf-8"?>
<calcChain xmlns="http://schemas.openxmlformats.org/spreadsheetml/2006/main">
  <c r="H21" i="13" l="1"/>
  <c r="K9" i="19" l="1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F87" i="19"/>
  <c r="L56" i="19" l="1"/>
  <c r="L10" i="19"/>
  <c r="L11" i="19"/>
  <c r="L12" i="19"/>
  <c r="L13" i="19"/>
  <c r="L14" i="19"/>
  <c r="L15" i="19"/>
  <c r="L16" i="19"/>
  <c r="L17" i="19"/>
  <c r="L18" i="19"/>
  <c r="L19" i="19"/>
  <c r="L20" i="19"/>
  <c r="L21" i="19"/>
  <c r="L22" i="19"/>
  <c r="L23" i="19"/>
  <c r="L24" i="19"/>
  <c r="L25" i="19"/>
  <c r="L26" i="19"/>
  <c r="L27" i="19"/>
  <c r="L28" i="19"/>
  <c r="L29" i="19"/>
  <c r="L30" i="19"/>
  <c r="L31" i="19"/>
  <c r="L32" i="19"/>
  <c r="L33" i="19"/>
  <c r="L34" i="19"/>
  <c r="L35" i="19"/>
  <c r="L36" i="19"/>
  <c r="L37" i="19"/>
  <c r="L38" i="19"/>
  <c r="L39" i="19"/>
  <c r="L40" i="19"/>
  <c r="L41" i="19"/>
  <c r="L42" i="19"/>
  <c r="L43" i="19"/>
  <c r="L44" i="19"/>
  <c r="L45" i="19"/>
  <c r="L46" i="19"/>
  <c r="L47" i="19"/>
  <c r="L48" i="19"/>
  <c r="L49" i="19"/>
  <c r="L50" i="19"/>
  <c r="L51" i="19"/>
  <c r="L52" i="19"/>
  <c r="L53" i="19"/>
  <c r="L54" i="19"/>
  <c r="L55" i="19"/>
  <c r="L57" i="19"/>
  <c r="L58" i="19"/>
  <c r="L59" i="19"/>
  <c r="L60" i="19"/>
  <c r="L61" i="19"/>
  <c r="L62" i="19"/>
  <c r="L63" i="19"/>
  <c r="L64" i="19"/>
  <c r="L65" i="19"/>
  <c r="L66" i="19"/>
  <c r="L67" i="19"/>
  <c r="L68" i="19"/>
  <c r="L69" i="19"/>
  <c r="L70" i="19"/>
  <c r="L71" i="19"/>
  <c r="L72" i="19"/>
  <c r="L73" i="19"/>
  <c r="L74" i="19"/>
  <c r="L75" i="19"/>
  <c r="L76" i="19"/>
  <c r="L77" i="19"/>
  <c r="L78" i="19"/>
  <c r="L79" i="19"/>
  <c r="L80" i="19"/>
  <c r="L81" i="19"/>
  <c r="L82" i="19"/>
  <c r="L83" i="19"/>
  <c r="L84" i="19"/>
  <c r="L85" i="19"/>
  <c r="J87" i="19"/>
  <c r="I87" i="19"/>
  <c r="L9" i="19"/>
  <c r="L87" i="19" l="1"/>
  <c r="B37" i="5"/>
  <c r="B36" i="5"/>
  <c r="B35" i="5"/>
  <c r="B34" i="5"/>
  <c r="B33" i="5"/>
  <c r="H23" i="13" l="1"/>
  <c r="D21" i="20" l="1"/>
  <c r="G21" i="20"/>
  <c r="H7" i="15" l="1"/>
  <c r="G7" i="15"/>
  <c r="F7" i="15"/>
  <c r="E7" i="15"/>
  <c r="D7" i="15"/>
  <c r="C7" i="15"/>
  <c r="E87" i="19" l="1"/>
  <c r="G87" i="19"/>
  <c r="H87" i="19"/>
  <c r="D87" i="19"/>
  <c r="H21" i="20" l="1"/>
  <c r="I21" i="20"/>
  <c r="H12" i="13" l="1"/>
  <c r="H11" i="13"/>
  <c r="I7" i="15" l="1"/>
  <c r="K87" i="19" l="1"/>
  <c r="E21" i="20" l="1"/>
  <c r="F21" i="20"/>
  <c r="I23" i="20" l="1"/>
  <c r="H10" i="13" l="1"/>
  <c r="H9" i="13"/>
  <c r="C48" i="20"/>
</calcChain>
</file>

<file path=xl/sharedStrings.xml><?xml version="1.0" encoding="utf-8"?>
<sst xmlns="http://schemas.openxmlformats.org/spreadsheetml/2006/main" count="226" uniqueCount="180">
  <si>
    <t>Fuente: Banco de la República</t>
  </si>
  <si>
    <t>Fecha</t>
  </si>
  <si>
    <t>TOTAL</t>
  </si>
  <si>
    <t>Sector petrolero</t>
  </si>
  <si>
    <t>US$ millones</t>
  </si>
  <si>
    <t>Inversión de Portafolio</t>
  </si>
  <si>
    <t>Transferencias Remesas</t>
  </si>
  <si>
    <t>PAISES</t>
  </si>
  <si>
    <t>San Vicente y las Granadinas</t>
  </si>
  <si>
    <t>Inversión Extranjera Directa</t>
  </si>
  <si>
    <t>Manufactureras</t>
  </si>
  <si>
    <t>Construcción</t>
  </si>
  <si>
    <t>Fuente: Balanza de Pagos Banco de la República de Colombia</t>
  </si>
  <si>
    <t>Dic</t>
  </si>
  <si>
    <t>Acumulado (millones US$)</t>
  </si>
  <si>
    <t xml:space="preserve">            Balanza de Pagos</t>
  </si>
  <si>
    <t>Sectores</t>
  </si>
  <si>
    <t>Inversión total</t>
  </si>
  <si>
    <t>Fuente: Banco de la República. Balanza Cambiaria</t>
  </si>
  <si>
    <t>Página 4</t>
  </si>
  <si>
    <t>Página 5</t>
  </si>
  <si>
    <t>Página 6</t>
  </si>
  <si>
    <t>Página 8</t>
  </si>
  <si>
    <t>Página 9</t>
  </si>
  <si>
    <t>América Latina y el Caribe</t>
  </si>
  <si>
    <t>millones de dólares</t>
  </si>
  <si>
    <t>3. Inversión extranjera directa</t>
  </si>
  <si>
    <t>4. Inversión extranjera directa</t>
  </si>
  <si>
    <t xml:space="preserve"> US$ Millones </t>
  </si>
  <si>
    <t>5. Balanza Cambiaria- Inversión Extranjera, de Portafolio,                                      Transferencias y Remesas (acumulado año)</t>
  </si>
  <si>
    <t xml:space="preserve">Antigua y Barbuda  </t>
  </si>
  <si>
    <t xml:space="preserve">Argentina    </t>
  </si>
  <si>
    <t xml:space="preserve">Bolivia    </t>
  </si>
  <si>
    <t xml:space="preserve">Brasil    </t>
  </si>
  <si>
    <t xml:space="preserve">Chile    </t>
  </si>
  <si>
    <t xml:space="preserve">Costa Rica   </t>
  </si>
  <si>
    <t xml:space="preserve">Dominica    </t>
  </si>
  <si>
    <t xml:space="preserve">Ecuador    </t>
  </si>
  <si>
    <t xml:space="preserve">El Salvador   </t>
  </si>
  <si>
    <t xml:space="preserve">Granada    </t>
  </si>
  <si>
    <t xml:space="preserve">Guatemala    </t>
  </si>
  <si>
    <t xml:space="preserve">Jamaica    </t>
  </si>
  <si>
    <t xml:space="preserve">México    </t>
  </si>
  <si>
    <t xml:space="preserve">Nicaragua    </t>
  </si>
  <si>
    <t xml:space="preserve">Panamá    </t>
  </si>
  <si>
    <t xml:space="preserve">Paraguay    </t>
  </si>
  <si>
    <t xml:space="preserve">Perú    </t>
  </si>
  <si>
    <t xml:space="preserve">República Dominicana   </t>
  </si>
  <si>
    <t xml:space="preserve">Saint Kitts y Nevis </t>
  </si>
  <si>
    <t xml:space="preserve">Santa Lucía   </t>
  </si>
  <si>
    <t xml:space="preserve">Trinidad y Tabago  </t>
  </si>
  <si>
    <t xml:space="preserve">Uruguay    </t>
  </si>
  <si>
    <t xml:space="preserve">Venezuela (República Bolivariana) </t>
  </si>
  <si>
    <t>7.Ingresos de inversión extranjera directa per cápita</t>
  </si>
  <si>
    <t>Página 7</t>
  </si>
  <si>
    <t>Ingresos netos de Inversión Extranjera Directa de América Latina y el Caribe.</t>
  </si>
  <si>
    <t>Barbados</t>
  </si>
  <si>
    <t>Bahamas</t>
  </si>
  <si>
    <t>Bélice</t>
  </si>
  <si>
    <t>Guyana</t>
  </si>
  <si>
    <t>Haití</t>
  </si>
  <si>
    <t>Honduras</t>
  </si>
  <si>
    <t>Suriname</t>
  </si>
  <si>
    <t>Agricultura, caza, silvicultura y pesca</t>
  </si>
  <si>
    <t>Minas y canteras (incluye carbón)</t>
  </si>
  <si>
    <t>Electricidad, gas y agua</t>
  </si>
  <si>
    <t>Comercio, restaurantes y hoteles</t>
  </si>
  <si>
    <t>Transportes, almacenamiento y comunicaciones</t>
  </si>
  <si>
    <t>Establecimientos financieros</t>
  </si>
  <si>
    <t>Servicios comunales</t>
  </si>
  <si>
    <t>Acumulada</t>
  </si>
  <si>
    <t>2. Remesas: acumulado año</t>
  </si>
  <si>
    <t xml:space="preserve">Colombia*    </t>
  </si>
  <si>
    <t>Colombia*</t>
  </si>
  <si>
    <t>dic-10</t>
  </si>
  <si>
    <t>dic-11</t>
  </si>
  <si>
    <t>dic-12</t>
  </si>
  <si>
    <t>Posición</t>
  </si>
  <si>
    <t>País</t>
  </si>
  <si>
    <t>ESTADOS UNIDOS</t>
  </si>
  <si>
    <t>PANAMA</t>
  </si>
  <si>
    <t>ESPAÑA</t>
  </si>
  <si>
    <t>SUIZA</t>
  </si>
  <si>
    <t>BERMUDAS</t>
  </si>
  <si>
    <t>INGLATERRA</t>
  </si>
  <si>
    <t>MEXICO</t>
  </si>
  <si>
    <t>BARBADOS</t>
  </si>
  <si>
    <t>CANADA</t>
  </si>
  <si>
    <t>ISLAS CAYMAN</t>
  </si>
  <si>
    <t>ISLAS VIRGENES BRITANICAS</t>
  </si>
  <si>
    <t>HOLANDA</t>
  </si>
  <si>
    <t>FRANCIA</t>
  </si>
  <si>
    <t>CHILE</t>
  </si>
  <si>
    <t>LUXEMBURGO</t>
  </si>
  <si>
    <t>PERU</t>
  </si>
  <si>
    <t>VENEZUELA</t>
  </si>
  <si>
    <t>SUECIA</t>
  </si>
  <si>
    <t>ALEMANIA</t>
  </si>
  <si>
    <t>ANGUILLA</t>
  </si>
  <si>
    <t>JAPON</t>
  </si>
  <si>
    <t>ITALIA</t>
  </si>
  <si>
    <t>CHINA</t>
  </si>
  <si>
    <t>BRASIL</t>
  </si>
  <si>
    <t>BAHAMAS</t>
  </si>
  <si>
    <t>BELGICA</t>
  </si>
  <si>
    <t>NORUEGA</t>
  </si>
  <si>
    <t>ECUADOR</t>
  </si>
  <si>
    <t>COSTA RICA</t>
  </si>
  <si>
    <t>AUSTRALIA</t>
  </si>
  <si>
    <t>SINGAPUR</t>
  </si>
  <si>
    <t>URUGUAY</t>
  </si>
  <si>
    <t>PORTUGAL</t>
  </si>
  <si>
    <t>AUSTRIA</t>
  </si>
  <si>
    <t>INDIA</t>
  </si>
  <si>
    <t>REPUBLICA DE COREA</t>
  </si>
  <si>
    <t>ARGENTINA</t>
  </si>
  <si>
    <t>PUERTO RICO</t>
  </si>
  <si>
    <t>% part.</t>
  </si>
  <si>
    <t>var %</t>
  </si>
  <si>
    <t>ANTILLAS HOLANDESAS</t>
  </si>
  <si>
    <t>ARUBA</t>
  </si>
  <si>
    <t>BOLIVIA</t>
  </si>
  <si>
    <t>CHIPRE</t>
  </si>
  <si>
    <t>CURAZAO</t>
  </si>
  <si>
    <t>DINAMARCA</t>
  </si>
  <si>
    <t>ISRAEL</t>
  </si>
  <si>
    <t>MALASIA</t>
  </si>
  <si>
    <t>REPUBLICA DOMINICANA</t>
  </si>
  <si>
    <t>dic-14</t>
  </si>
  <si>
    <t>dic-15</t>
  </si>
  <si>
    <t>BELICE</t>
  </si>
  <si>
    <t>EL SALVADOR</t>
  </si>
  <si>
    <t>GIBRALTAR</t>
  </si>
  <si>
    <t>GRECIA</t>
  </si>
  <si>
    <t>GUATEMALA</t>
  </si>
  <si>
    <t>HONDURAS</t>
  </si>
  <si>
    <t>HONG KONG</t>
  </si>
  <si>
    <t>PARAGUAY</t>
  </si>
  <si>
    <t>NO DECLARADO</t>
  </si>
  <si>
    <t>AFGANISTAN</t>
  </si>
  <si>
    <t>ALBANIA</t>
  </si>
  <si>
    <t>CUBA</t>
  </si>
  <si>
    <t>ESCOCIA</t>
  </si>
  <si>
    <t>FINLANDIA</t>
  </si>
  <si>
    <t>HUNGRIA</t>
  </si>
  <si>
    <t>IRAN</t>
  </si>
  <si>
    <t>ISLA DE MAN</t>
  </si>
  <si>
    <t>JORDANIA</t>
  </si>
  <si>
    <t>KUWAIT</t>
  </si>
  <si>
    <t>LIBANO</t>
  </si>
  <si>
    <t>LIBERIA</t>
  </si>
  <si>
    <t>LIECHTENSTEIN</t>
  </si>
  <si>
    <t>LITUANIA</t>
  </si>
  <si>
    <t>NICARAGUA</t>
  </si>
  <si>
    <t>NUEVA ZELANDA</t>
  </si>
  <si>
    <t>SRI LANKA</t>
  </si>
  <si>
    <t>SURAFRICA</t>
  </si>
  <si>
    <t>TAILANDIA</t>
  </si>
  <si>
    <t>TAIWAN</t>
  </si>
  <si>
    <t>UCRANIA</t>
  </si>
  <si>
    <t>-</t>
  </si>
  <si>
    <t>dólares US$</t>
  </si>
  <si>
    <r>
      <t>6. Ingresos por inversión extranjera directa neta en América Latina</t>
    </r>
    <r>
      <rPr>
        <b/>
        <vertAlign val="superscript"/>
        <sz val="14"/>
        <color rgb="FF4070C0"/>
        <rFont val="Arial"/>
        <family val="2"/>
      </rPr>
      <t>(*)</t>
    </r>
  </si>
  <si>
    <t>2019*</t>
  </si>
  <si>
    <t>2020*</t>
  </si>
  <si>
    <t>* acumulado año 2019</t>
  </si>
  <si>
    <t>2019/2020</t>
  </si>
  <si>
    <t>1.  Inversión extranjera directa: anual y *Enero - septiembre 2019-2020</t>
  </si>
  <si>
    <t>En-sep.16</t>
  </si>
  <si>
    <t>En-sep.17</t>
  </si>
  <si>
    <t>En-sep.18</t>
  </si>
  <si>
    <t>En-sep.19</t>
  </si>
  <si>
    <t>En-sep.20</t>
  </si>
  <si>
    <t>Enero-septiembre (2016-2020),  desagregado por sectores</t>
  </si>
  <si>
    <t>IRLANDA 4/</t>
  </si>
  <si>
    <t>por país de origen - Año 2015 - 2019* y acumulado enero a septiembre 2019-2020</t>
  </si>
  <si>
    <t>En-sep.</t>
  </si>
  <si>
    <t>Fuente: Cepal. Anuario Estadistico de IED America Latina y el caribe 2020 - *Banco de la República</t>
  </si>
  <si>
    <t>Fuente: Cepal. Anuario Estadistico de America Latina y el caribe 2020-*DANE</t>
  </si>
  <si>
    <t>12/02/2021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</si>
</sst>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\ #,##0.00_);\(&quot;$&quot;\ #,##0.00\)"/>
    <numFmt numFmtId="165" formatCode="_(* #,##0.00_);_(* \(#,##0.00\);_(* &quot;-&quot;??_);_(@_)"/>
    <numFmt numFmtId="166" formatCode="#,##0.00\ &quot;€&quot;;\-#,##0.00\ &quot;€&quot;"/>
    <numFmt numFmtId="167" formatCode="_-* #,##0\ &quot;€&quot;_-;\-* #,##0\ &quot;€&quot;_-;_-* &quot;-&quot;\ &quot;€&quot;_-;_-@_-"/>
    <numFmt numFmtId="168" formatCode="_-* #,##0\ _€_-;\-* #,##0\ _€_-;_-* &quot;-&quot;\ _€_-;_-@_-"/>
    <numFmt numFmtId="169" formatCode="_-* #,##0.00\ _€_-;\-* #,##0.00\ _€_-;_-* &quot;-&quot;??\ _€_-;_-@_-"/>
    <numFmt numFmtId="170" formatCode="_ * #,##0.00_ ;_ * \-#,##0.00_ ;_ * &quot;-&quot;??_ ;_ @_ "/>
    <numFmt numFmtId="171" formatCode="0.0"/>
    <numFmt numFmtId="172" formatCode="#,##0.0"/>
    <numFmt numFmtId="173" formatCode="_ * #,##0.0_ ;_ * \-#,##0.0_ ;_ * &quot;-&quot;??_ ;_ @_ "/>
    <numFmt numFmtId="174" formatCode="_ * #,##0_ ;_ * \-#,##0_ ;_ * &quot;-&quot;??_ ;_ @_ "/>
    <numFmt numFmtId="175" formatCode="_ [$€-2]\ * #,##0.00_ ;_ [$€-2]\ * \-#,##0.00_ ;_ [$€-2]\ * &quot;-&quot;??_ "/>
    <numFmt numFmtId="176" formatCode="0.0%"/>
    <numFmt numFmtId="177" formatCode="_-* #,##0.0\ _€_-;\-* #,##0.0\ _€_-;_-* &quot;-&quot;?\ _€_-;_-@_-"/>
    <numFmt numFmtId="178" formatCode="_-* #,##0\ _p_t_a_-;\-* #,##0\ _p_t_a_-;_-* &quot;-&quot;\ _p_t_a_-;_-@_-"/>
    <numFmt numFmtId="179" formatCode="&quot;$&quot;\ #,##0;[Red]&quot;$&quot;\ \-#,##0"/>
    <numFmt numFmtId="180" formatCode="_ * #,##0_ ;_ * \-#,##0_ ;_ * &quot;-&quot;_ ;_ @_ "/>
    <numFmt numFmtId="181" formatCode="_-* #,##0.00\ [$€-1]_-;\-* #,##0.00\ [$€-1]_-;_-* &quot;-&quot;??\ [$€-1]_-"/>
    <numFmt numFmtId="182" formatCode="0.000%"/>
    <numFmt numFmtId="183" formatCode="_ * #,##0.0000_ ;_ * \-#,##0.0000_ ;_ * &quot;-&quot;??_ ;_ @_ "/>
    <numFmt numFmtId="184" formatCode="_(* #,##0.0_);_(* \(#,##0.0\);_(* &quot;-&quot;?_);_(@_)"/>
    <numFmt numFmtId="185" formatCode="_-* #,##0.00\ [$€]_-;\-* #,##0.00\ [$€]_-;_-* &quot;-&quot;??\ [$€]_-;_-@_-"/>
  </numFmts>
  <fonts count="75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8"/>
      <color indexed="22"/>
      <name val="Arial"/>
      <family val="2"/>
    </font>
    <font>
      <sz val="8"/>
      <name val="Arial"/>
      <family val="2"/>
    </font>
    <font>
      <b/>
      <sz val="10"/>
      <color indexed="22"/>
      <name val="Arial"/>
      <family val="2"/>
    </font>
    <font>
      <sz val="10"/>
      <color indexed="4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i/>
      <sz val="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i/>
      <sz val="8"/>
      <color rgb="FF00B050"/>
      <name val="Arial"/>
      <family val="2"/>
    </font>
    <font>
      <b/>
      <i/>
      <sz val="12"/>
      <color rgb="FF760000"/>
      <name val="Arial"/>
      <family val="2"/>
    </font>
    <font>
      <b/>
      <i/>
      <sz val="8"/>
      <color rgb="FF760000"/>
      <name val="Arial"/>
      <family val="2"/>
    </font>
    <font>
      <b/>
      <sz val="10"/>
      <color rgb="FF760000"/>
      <name val="Arial"/>
      <family val="2"/>
    </font>
    <font>
      <b/>
      <i/>
      <sz val="14"/>
      <color rgb="FF760000"/>
      <name val="Arial"/>
      <family val="2"/>
    </font>
    <font>
      <b/>
      <i/>
      <sz val="8"/>
      <color rgb="FF0070C0"/>
      <name val="Arial"/>
      <family val="2"/>
    </font>
    <font>
      <b/>
      <sz val="16"/>
      <color rgb="FF4080C0"/>
      <name val="Arial"/>
      <family val="2"/>
    </font>
    <font>
      <b/>
      <sz val="16"/>
      <color rgb="FF4070C0"/>
      <name val="Arial"/>
      <family val="2"/>
    </font>
    <font>
      <b/>
      <i/>
      <sz val="8"/>
      <color rgb="FF4070C0"/>
      <name val="Arial"/>
      <family val="2"/>
    </font>
    <font>
      <b/>
      <i/>
      <sz val="16"/>
      <color rgb="FF4070C0"/>
      <name val="Arial"/>
      <family val="2"/>
    </font>
    <font>
      <sz val="10"/>
      <color rgb="FF4070C0"/>
      <name val="Arial"/>
      <family val="2"/>
    </font>
    <font>
      <b/>
      <sz val="14"/>
      <color rgb="FF4070C0"/>
      <name val="Arial"/>
      <family val="2"/>
    </font>
    <font>
      <b/>
      <vertAlign val="superscript"/>
      <sz val="14"/>
      <color rgb="FF4070C0"/>
      <name val="Arial"/>
      <family val="2"/>
    </font>
    <font>
      <b/>
      <i/>
      <sz val="12"/>
      <color rgb="FF4070C0"/>
      <name val="Arial"/>
      <family val="2"/>
    </font>
    <font>
      <b/>
      <i/>
      <sz val="8"/>
      <color rgb="FF009999"/>
      <name val="Arial"/>
      <family val="2"/>
    </font>
    <font>
      <b/>
      <sz val="10"/>
      <color rgb="FF009999"/>
      <name val="Arial"/>
      <family val="2"/>
    </font>
    <font>
      <b/>
      <sz val="8"/>
      <color rgb="FF009999"/>
      <name val="Arial"/>
      <family val="2"/>
    </font>
    <font>
      <b/>
      <i/>
      <sz val="10"/>
      <color theme="0"/>
      <name val="Arial"/>
      <family val="2"/>
    </font>
    <font>
      <b/>
      <i/>
      <sz val="10"/>
      <color rgb="FF009999"/>
      <name val="Arial"/>
      <family val="2"/>
    </font>
    <font>
      <b/>
      <i/>
      <sz val="12"/>
      <color rgb="FF009999"/>
      <name val="Arial"/>
      <family val="2"/>
    </font>
    <font>
      <sz val="10"/>
      <name val="Arial"/>
      <family val="2"/>
    </font>
    <font>
      <sz val="12"/>
      <name val="SWISS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759">
    <xf numFmtId="0" fontId="0" fillId="0" borderId="0"/>
    <xf numFmtId="0" fontId="1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2" fillId="17" borderId="2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2" fontId="14" fillId="18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41" fillId="2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175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5" fillId="23" borderId="4"/>
    <xf numFmtId="0" fontId="15" fillId="24" borderId="4"/>
    <xf numFmtId="0" fontId="39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17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5" applyNumberFormat="0" applyFont="0" applyAlignment="0" applyProtection="0"/>
    <xf numFmtId="0" fontId="2" fillId="26" borderId="5" applyNumberFormat="0" applyFont="0" applyAlignment="0" applyProtection="0"/>
    <xf numFmtId="0" fontId="2" fillId="26" borderId="5" applyNumberFormat="0" applyFont="0" applyAlignment="0" applyProtection="0"/>
    <xf numFmtId="0" fontId="2" fillId="26" borderId="5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16" borderId="6" applyNumberFormat="0" applyAlignment="0" applyProtection="0"/>
    <xf numFmtId="0" fontId="28" fillId="16" borderId="6" applyNumberFormat="0" applyAlignment="0" applyProtection="0"/>
    <xf numFmtId="0" fontId="28" fillId="16" borderId="6" applyNumberFormat="0" applyAlignment="0" applyProtection="0"/>
    <xf numFmtId="0" fontId="16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27" borderId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73" fillId="0" borderId="0" applyNumberFormat="0" applyFill="0" applyBorder="0" applyAlignment="0" applyProtection="0"/>
    <xf numFmtId="185" fontId="74" fillId="0" borderId="0" applyFont="0" applyFill="0" applyBorder="0" applyAlignment="0" applyProtection="0"/>
    <xf numFmtId="180" fontId="73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73" fillId="26" borderId="5" applyNumberFormat="0" applyFont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1">
    <xf numFmtId="0" fontId="0" fillId="0" borderId="0" xfId="0"/>
    <xf numFmtId="0" fontId="4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/>
    <xf numFmtId="0" fontId="9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Border="1"/>
    <xf numFmtId="172" fontId="0" fillId="0" borderId="0" xfId="0" applyNumberFormat="1" applyBorder="1"/>
    <xf numFmtId="0" fontId="5" fillId="0" borderId="0" xfId="0" applyFont="1" applyAlignment="1"/>
    <xf numFmtId="0" fontId="0" fillId="0" borderId="0" xfId="0" applyBorder="1"/>
    <xf numFmtId="0" fontId="13" fillId="0" borderId="0" xfId="0" applyFont="1"/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7" fontId="0" fillId="0" borderId="11" xfId="0" applyNumberFormat="1" applyBorder="1"/>
    <xf numFmtId="0" fontId="4" fillId="0" borderId="0" xfId="0" applyFont="1" applyAlignment="1"/>
    <xf numFmtId="0" fontId="0" fillId="0" borderId="0" xfId="0" applyFill="1" applyBorder="1"/>
    <xf numFmtId="0" fontId="6" fillId="0" borderId="0" xfId="0" applyFont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3" fontId="0" fillId="0" borderId="11" xfId="137" applyNumberFormat="1" applyFont="1" applyBorder="1"/>
    <xf numFmtId="173" fontId="0" fillId="0" borderId="0" xfId="0" applyNumberFormat="1"/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 applyBorder="1"/>
    <xf numFmtId="0" fontId="11" fillId="0" borderId="0" xfId="0" applyFont="1" applyFill="1" applyBorder="1" applyAlignment="1">
      <alignment wrapText="1"/>
    </xf>
    <xf numFmtId="3" fontId="10" fillId="0" borderId="15" xfId="0" applyNumberFormat="1" applyFont="1" applyFill="1" applyBorder="1" applyAlignment="1">
      <alignment horizontal="center" wrapText="1"/>
    </xf>
    <xf numFmtId="0" fontId="5" fillId="0" borderId="0" xfId="0" applyFont="1" applyFill="1"/>
    <xf numFmtId="3" fontId="0" fillId="0" borderId="16" xfId="0" applyNumberFormat="1" applyFill="1" applyBorder="1"/>
    <xf numFmtId="3" fontId="5" fillId="0" borderId="16" xfId="0" applyNumberFormat="1" applyFont="1" applyFill="1" applyBorder="1" applyAlignment="1">
      <alignment horizontal="left" wrapText="1"/>
    </xf>
    <xf numFmtId="3" fontId="5" fillId="0" borderId="17" xfId="0" applyNumberFormat="1" applyFont="1" applyFill="1" applyBorder="1" applyAlignment="1">
      <alignment horizontal="left" wrapText="1"/>
    </xf>
    <xf numFmtId="3" fontId="0" fillId="0" borderId="17" xfId="0" applyNumberFormat="1" applyFill="1" applyBorder="1"/>
    <xf numFmtId="0" fontId="8" fillId="0" borderId="0" xfId="0" applyFont="1" applyFill="1" applyBorder="1"/>
    <xf numFmtId="3" fontId="5" fillId="0" borderId="18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35" fillId="0" borderId="0" xfId="0" applyFont="1"/>
    <xf numFmtId="173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172" fontId="6" fillId="0" borderId="0" xfId="0" applyNumberFormat="1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3" fontId="6" fillId="0" borderId="11" xfId="137" applyNumberFormat="1" applyFont="1" applyBorder="1"/>
    <xf numFmtId="176" fontId="0" fillId="0" borderId="0" xfId="2490" applyNumberFormat="1" applyFont="1"/>
    <xf numFmtId="177" fontId="0" fillId="0" borderId="0" xfId="0" applyNumberFormat="1"/>
    <xf numFmtId="174" fontId="5" fillId="0" borderId="12" xfId="137" applyNumberFormat="1" applyFont="1" applyFill="1" applyBorder="1"/>
    <xf numFmtId="0" fontId="37" fillId="0" borderId="0" xfId="0" applyFont="1" applyFill="1" applyBorder="1" applyAlignment="1">
      <alignment wrapText="1"/>
    </xf>
    <xf numFmtId="172" fontId="2" fillId="0" borderId="0" xfId="137" applyNumberFormat="1" applyBorder="1"/>
    <xf numFmtId="172" fontId="0" fillId="0" borderId="0" xfId="0" applyNumberFormat="1"/>
    <xf numFmtId="0" fontId="5" fillId="0" borderId="22" xfId="0" applyFont="1" applyFill="1" applyBorder="1" applyAlignment="1">
      <alignment horizontal="center" vertical="center" wrapText="1"/>
    </xf>
    <xf numFmtId="3" fontId="38" fillId="0" borderId="16" xfId="0" applyNumberFormat="1" applyFont="1" applyFill="1" applyBorder="1"/>
    <xf numFmtId="171" fontId="2" fillId="0" borderId="0" xfId="0" applyNumberFormat="1" applyFont="1" applyFill="1"/>
    <xf numFmtId="171" fontId="6" fillId="0" borderId="0" xfId="0" applyNumberFormat="1" applyFont="1" applyBorder="1"/>
    <xf numFmtId="174" fontId="5" fillId="0" borderId="0" xfId="137" applyNumberFormat="1" applyFont="1" applyBorder="1" applyAlignment="1">
      <alignment horizontal="right" vertical="center"/>
    </xf>
    <xf numFmtId="174" fontId="0" fillId="0" borderId="0" xfId="137" applyNumberFormat="1" applyFont="1" applyBorder="1" applyAlignment="1">
      <alignment horizontal="right"/>
    </xf>
    <xf numFmtId="0" fontId="5" fillId="0" borderId="0" xfId="137" applyNumberFormat="1" applyFont="1" applyFill="1" applyBorder="1" applyAlignment="1">
      <alignment horizontal="right"/>
    </xf>
    <xf numFmtId="173" fontId="5" fillId="0" borderId="0" xfId="137" applyNumberFormat="1" applyFont="1" applyBorder="1" applyAlignment="1">
      <alignment horizontal="right" vertical="center"/>
    </xf>
    <xf numFmtId="172" fontId="2" fillId="0" borderId="0" xfId="137" applyNumberFormat="1" applyFont="1" applyBorder="1" applyAlignment="1">
      <alignment horizontal="right"/>
    </xf>
    <xf numFmtId="172" fontId="2" fillId="0" borderId="0" xfId="137" applyNumberForma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3" fontId="5" fillId="0" borderId="15" xfId="0" applyNumberFormat="1" applyFont="1" applyFill="1" applyBorder="1"/>
    <xf numFmtId="0" fontId="44" fillId="30" borderId="0" xfId="379" applyFont="1" applyFill="1" applyBorder="1"/>
    <xf numFmtId="0" fontId="45" fillId="0" borderId="0" xfId="0" applyFont="1"/>
    <xf numFmtId="1" fontId="2" fillId="0" borderId="0" xfId="0" applyNumberFormat="1" applyFont="1" applyFill="1"/>
    <xf numFmtId="3" fontId="2" fillId="0" borderId="0" xfId="0" applyNumberFormat="1" applyFont="1" applyFill="1"/>
    <xf numFmtId="0" fontId="0" fillId="0" borderId="0" xfId="0" applyFill="1" applyBorder="1" applyAlignment="1"/>
    <xf numFmtId="0" fontId="46" fillId="0" borderId="0" xfId="0" applyFont="1"/>
    <xf numFmtId="0" fontId="47" fillId="30" borderId="23" xfId="379" applyFont="1" applyFill="1" applyBorder="1" applyAlignment="1">
      <alignment horizontal="left"/>
    </xf>
    <xf numFmtId="0" fontId="49" fillId="0" borderId="0" xfId="0" applyFont="1"/>
    <xf numFmtId="174" fontId="5" fillId="0" borderId="24" xfId="137" applyNumberFormat="1" applyFont="1" applyBorder="1" applyAlignment="1">
      <alignment vertical="center"/>
    </xf>
    <xf numFmtId="174" fontId="5" fillId="0" borderId="25" xfId="137" applyNumberFormat="1" applyFont="1" applyBorder="1" applyAlignment="1">
      <alignment vertical="center"/>
    </xf>
    <xf numFmtId="174" fontId="5" fillId="0" borderId="25" xfId="137" applyNumberFormat="1" applyFont="1" applyBorder="1" applyAlignment="1">
      <alignment horizontal="right" vertical="center"/>
    </xf>
    <xf numFmtId="174" fontId="5" fillId="0" borderId="32" xfId="137" applyNumberFormat="1" applyFont="1" applyBorder="1" applyAlignment="1">
      <alignment horizontal="right" vertical="center"/>
    </xf>
    <xf numFmtId="174" fontId="0" fillId="0" borderId="30" xfId="137" applyNumberFormat="1" applyFont="1" applyBorder="1"/>
    <xf numFmtId="174" fontId="48" fillId="0" borderId="16" xfId="137" applyNumberFormat="1" applyFont="1" applyBorder="1"/>
    <xf numFmtId="174" fontId="48" fillId="0" borderId="27" xfId="137" applyNumberFormat="1" applyFont="1" applyBorder="1"/>
    <xf numFmtId="174" fontId="48" fillId="0" borderId="16" xfId="137" applyNumberFormat="1" applyFont="1" applyBorder="1" applyAlignment="1">
      <alignment horizontal="right"/>
    </xf>
    <xf numFmtId="174" fontId="48" fillId="0" borderId="27" xfId="137" applyNumberFormat="1" applyFont="1" applyBorder="1" applyAlignment="1">
      <alignment horizontal="right"/>
    </xf>
    <xf numFmtId="174" fontId="0" fillId="0" borderId="31" xfId="137" applyNumberFormat="1" applyFont="1" applyBorder="1"/>
    <xf numFmtId="174" fontId="48" fillId="0" borderId="28" xfId="137" applyNumberFormat="1" applyFont="1" applyBorder="1"/>
    <xf numFmtId="174" fontId="48" fillId="0" borderId="29" xfId="137" applyNumberFormat="1" applyFont="1" applyBorder="1"/>
    <xf numFmtId="0" fontId="5" fillId="0" borderId="24" xfId="0" applyFont="1" applyFill="1" applyBorder="1"/>
    <xf numFmtId="0" fontId="5" fillId="0" borderId="24" xfId="0" applyFont="1" applyBorder="1" applyAlignment="1">
      <alignment vertical="center"/>
    </xf>
    <xf numFmtId="0" fontId="0" fillId="0" borderId="30" xfId="0" applyBorder="1"/>
    <xf numFmtId="174" fontId="0" fillId="0" borderId="16" xfId="137" applyNumberFormat="1" applyFont="1" applyBorder="1"/>
    <xf numFmtId="174" fontId="0" fillId="0" borderId="16" xfId="137" applyNumberFormat="1" applyFont="1" applyBorder="1" applyAlignment="1">
      <alignment horizontal="right"/>
    </xf>
    <xf numFmtId="174" fontId="0" fillId="0" borderId="27" xfId="137" applyNumberFormat="1" applyFont="1" applyBorder="1" applyAlignment="1">
      <alignment horizontal="right"/>
    </xf>
    <xf numFmtId="0" fontId="2" fillId="0" borderId="30" xfId="0" applyFont="1" applyBorder="1"/>
    <xf numFmtId="0" fontId="0" fillId="0" borderId="31" xfId="0" applyBorder="1"/>
    <xf numFmtId="174" fontId="0" fillId="0" borderId="28" xfId="137" applyNumberFormat="1" applyFont="1" applyBorder="1"/>
    <xf numFmtId="174" fontId="0" fillId="0" borderId="28" xfId="137" applyNumberFormat="1" applyFont="1" applyBorder="1" applyAlignment="1">
      <alignment horizontal="right"/>
    </xf>
    <xf numFmtId="174" fontId="0" fillId="0" borderId="29" xfId="137" applyNumberFormat="1" applyFont="1" applyBorder="1" applyAlignment="1">
      <alignment horizontal="right"/>
    </xf>
    <xf numFmtId="1" fontId="0" fillId="0" borderId="0" xfId="0" applyNumberFormat="1"/>
    <xf numFmtId="184" fontId="0" fillId="0" borderId="0" xfId="0" applyNumberFormat="1"/>
    <xf numFmtId="0" fontId="6" fillId="0" borderId="20" xfId="0" applyNumberFormat="1" applyFont="1" applyBorder="1"/>
    <xf numFmtId="3" fontId="6" fillId="0" borderId="11" xfId="0" applyNumberFormat="1" applyFont="1" applyBorder="1"/>
    <xf numFmtId="3" fontId="6" fillId="0" borderId="20" xfId="0" applyNumberFormat="1" applyFont="1" applyBorder="1"/>
    <xf numFmtId="1" fontId="6" fillId="0" borderId="0" xfId="0" applyNumberFormat="1" applyFont="1" applyBorder="1"/>
    <xf numFmtId="1" fontId="50" fillId="0" borderId="0" xfId="0" applyNumberFormat="1" applyFont="1" applyFill="1"/>
    <xf numFmtId="1" fontId="50" fillId="0" borderId="0" xfId="0" applyNumberFormat="1" applyFont="1" applyBorder="1"/>
    <xf numFmtId="17" fontId="2" fillId="0" borderId="11" xfId="0" quotePrefix="1" applyNumberFormat="1" applyFont="1" applyBorder="1" applyAlignment="1">
      <alignment horizontal="right"/>
    </xf>
    <xf numFmtId="3" fontId="40" fillId="28" borderId="0" xfId="379" applyNumberFormat="1" applyFont="1" applyFill="1" applyBorder="1" applyAlignment="1">
      <alignment horizontal="center"/>
    </xf>
    <xf numFmtId="0" fontId="2" fillId="0" borderId="0" xfId="0" applyFont="1" applyBorder="1" applyAlignment="1"/>
    <xf numFmtId="172" fontId="38" fillId="28" borderId="0" xfId="379" applyNumberFormat="1" applyFont="1" applyFill="1" applyBorder="1" applyAlignment="1"/>
    <xf numFmtId="172" fontId="40" fillId="28" borderId="0" xfId="379" applyNumberFormat="1" applyFont="1" applyFill="1" applyBorder="1" applyAlignment="1"/>
    <xf numFmtId="0" fontId="37" fillId="0" borderId="0" xfId="0" applyFont="1" applyBorder="1"/>
    <xf numFmtId="0" fontId="47" fillId="30" borderId="0" xfId="379" applyFont="1" applyFill="1" applyBorder="1" applyAlignment="1">
      <alignment horizontal="left"/>
    </xf>
    <xf numFmtId="184" fontId="0" fillId="0" borderId="0" xfId="0" applyNumberFormat="1" applyBorder="1"/>
    <xf numFmtId="0" fontId="36" fillId="0" borderId="0" xfId="0" applyFont="1" applyAlignment="1"/>
    <xf numFmtId="9" fontId="0" fillId="0" borderId="0" xfId="2490" applyFont="1"/>
    <xf numFmtId="0" fontId="0" fillId="0" borderId="0" xfId="0" applyFill="1" applyBorder="1" applyAlignment="1">
      <alignment vertical="center" wrapText="1"/>
    </xf>
    <xf numFmtId="0" fontId="5" fillId="0" borderId="0" xfId="0" applyFont="1" applyBorder="1" applyAlignment="1"/>
    <xf numFmtId="0" fontId="0" fillId="0" borderId="0" xfId="0" applyFill="1" applyBorder="1" applyAlignment="1">
      <alignment vertical="center"/>
    </xf>
    <xf numFmtId="0" fontId="51" fillId="30" borderId="0" xfId="98" applyFont="1" applyFill="1" applyBorder="1" applyAlignment="1">
      <alignment vertical="center"/>
    </xf>
    <xf numFmtId="0" fontId="51" fillId="30" borderId="26" xfId="137" applyNumberFormat="1" applyFont="1" applyFill="1" applyBorder="1" applyAlignment="1">
      <alignment horizontal="center" vertical="center"/>
    </xf>
    <xf numFmtId="0" fontId="40" fillId="28" borderId="16" xfId="137" applyNumberFormat="1" applyFont="1" applyFill="1" applyBorder="1" applyAlignment="1">
      <alignment horizontal="center" vertical="center"/>
    </xf>
    <xf numFmtId="0" fontId="2" fillId="0" borderId="16" xfId="137" applyNumberFormat="1" applyFont="1" applyBorder="1" applyAlignment="1">
      <alignment horizontal="center" vertical="center"/>
    </xf>
    <xf numFmtId="0" fontId="51" fillId="30" borderId="16" xfId="137" applyNumberFormat="1" applyFont="1" applyFill="1" applyBorder="1" applyAlignment="1">
      <alignment horizontal="center" vertical="center"/>
    </xf>
    <xf numFmtId="174" fontId="51" fillId="30" borderId="16" xfId="137" applyNumberFormat="1" applyFont="1" applyFill="1" applyBorder="1"/>
    <xf numFmtId="174" fontId="51" fillId="30" borderId="16" xfId="137" applyNumberFormat="1" applyFont="1" applyFill="1" applyBorder="1" applyAlignment="1">
      <alignment horizontal="left"/>
    </xf>
    <xf numFmtId="174" fontId="10" fillId="0" borderId="15" xfId="137" applyNumberFormat="1" applyFont="1" applyFill="1" applyBorder="1"/>
    <xf numFmtId="176" fontId="51" fillId="30" borderId="16" xfId="2490" applyNumberFormat="1" applyFont="1" applyFill="1" applyBorder="1" applyAlignment="1">
      <alignment horizontal="right" vertical="center" wrapText="1"/>
    </xf>
    <xf numFmtId="0" fontId="53" fillId="0" borderId="0" xfId="0" applyFont="1" applyFill="1"/>
    <xf numFmtId="174" fontId="5" fillId="0" borderId="15" xfId="0" applyNumberFormat="1" applyFont="1" applyFill="1" applyBorder="1"/>
    <xf numFmtId="1" fontId="6" fillId="0" borderId="0" xfId="0" applyNumberFormat="1" applyFont="1"/>
    <xf numFmtId="1" fontId="11" fillId="0" borderId="0" xfId="0" applyNumberFormat="1" applyFont="1" applyFill="1" applyBorder="1" applyAlignment="1">
      <alignment wrapText="1"/>
    </xf>
    <xf numFmtId="174" fontId="0" fillId="0" borderId="0" xfId="0" applyNumberFormat="1" applyFill="1" applyBorder="1"/>
    <xf numFmtId="0" fontId="6" fillId="0" borderId="11" xfId="0" applyNumberFormat="1" applyFont="1" applyBorder="1"/>
    <xf numFmtId="3" fontId="6" fillId="0" borderId="0" xfId="0" applyNumberFormat="1" applyFont="1" applyBorder="1"/>
    <xf numFmtId="3" fontId="6" fillId="0" borderId="0" xfId="0" applyNumberFormat="1" applyFont="1"/>
    <xf numFmtId="0" fontId="5" fillId="0" borderId="14" xfId="137" applyNumberFormat="1" applyFont="1" applyFill="1" applyBorder="1" applyAlignment="1">
      <alignment horizontal="center"/>
    </xf>
    <xf numFmtId="0" fontId="5" fillId="0" borderId="12" xfId="137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/>
    <xf numFmtId="0" fontId="55" fillId="0" borderId="0" xfId="0" applyFont="1"/>
    <xf numFmtId="0" fontId="58" fillId="0" borderId="21" xfId="0" applyFont="1" applyFill="1" applyBorder="1" applyAlignment="1">
      <alignment horizontal="left"/>
    </xf>
    <xf numFmtId="0" fontId="63" fillId="0" borderId="0" xfId="0" applyFont="1" applyFill="1"/>
    <xf numFmtId="0" fontId="61" fillId="0" borderId="0" xfId="0" applyFont="1"/>
    <xf numFmtId="17" fontId="52" fillId="31" borderId="20" xfId="0" quotePrefix="1" applyNumberFormat="1" applyFont="1" applyFill="1" applyBorder="1" applyAlignment="1">
      <alignment horizontal="right"/>
    </xf>
    <xf numFmtId="173" fontId="52" fillId="31" borderId="20" xfId="137" applyNumberFormat="1" applyFont="1" applyFill="1" applyBorder="1"/>
    <xf numFmtId="172" fontId="52" fillId="31" borderId="20" xfId="0" applyNumberFormat="1" applyFont="1" applyFill="1" applyBorder="1"/>
    <xf numFmtId="0" fontId="67" fillId="0" borderId="21" xfId="0" applyFont="1" applyFill="1" applyBorder="1" applyAlignment="1">
      <alignment horizontal="left"/>
    </xf>
    <xf numFmtId="0" fontId="67" fillId="0" borderId="0" xfId="0" applyFont="1" applyFill="1"/>
    <xf numFmtId="171" fontId="69" fillId="0" borderId="0" xfId="0" applyNumberFormat="1" applyFont="1" applyFill="1"/>
    <xf numFmtId="174" fontId="70" fillId="31" borderId="30" xfId="137" applyNumberFormat="1" applyFont="1" applyFill="1" applyBorder="1"/>
    <xf numFmtId="174" fontId="70" fillId="31" borderId="16" xfId="137" applyNumberFormat="1" applyFont="1" applyFill="1" applyBorder="1"/>
    <xf numFmtId="174" fontId="70" fillId="31" borderId="16" xfId="137" applyNumberFormat="1" applyFont="1" applyFill="1" applyBorder="1" applyAlignment="1">
      <alignment horizontal="right"/>
    </xf>
    <xf numFmtId="174" fontId="70" fillId="31" borderId="27" xfId="137" applyNumberFormat="1" applyFont="1" applyFill="1" applyBorder="1"/>
    <xf numFmtId="0" fontId="71" fillId="0" borderId="30" xfId="0" applyFont="1" applyBorder="1"/>
    <xf numFmtId="174" fontId="71" fillId="0" borderId="16" xfId="137" applyNumberFormat="1" applyFont="1" applyBorder="1"/>
    <xf numFmtId="174" fontId="71" fillId="0" borderId="16" xfId="137" applyNumberFormat="1" applyFont="1" applyBorder="1" applyAlignment="1">
      <alignment horizontal="right"/>
    </xf>
    <xf numFmtId="174" fontId="71" fillId="0" borderId="27" xfId="137" applyNumberFormat="1" applyFont="1" applyBorder="1" applyAlignment="1">
      <alignment horizontal="right"/>
    </xf>
    <xf numFmtId="0" fontId="68" fillId="0" borderId="15" xfId="0" applyFont="1" applyFill="1" applyBorder="1"/>
    <xf numFmtId="0" fontId="67" fillId="0" borderId="0" xfId="0" applyFont="1"/>
    <xf numFmtId="174" fontId="51" fillId="30" borderId="16" xfId="137" applyNumberFormat="1" applyFont="1" applyFill="1" applyBorder="1" applyAlignment="1">
      <alignment horizontal="left" vertical="center"/>
    </xf>
    <xf numFmtId="174" fontId="51" fillId="28" borderId="16" xfId="137" applyNumberFormat="1" applyFont="1" applyFill="1" applyBorder="1" applyAlignment="1"/>
    <xf numFmtId="174" fontId="51" fillId="0" borderId="16" xfId="137" applyNumberFormat="1" applyFont="1" applyFill="1" applyBorder="1"/>
    <xf numFmtId="174" fontId="51" fillId="0" borderId="16" xfId="137" applyNumberFormat="1" applyFont="1" applyBorder="1"/>
    <xf numFmtId="174" fontId="51" fillId="28" borderId="16" xfId="137" applyNumberFormat="1" applyFont="1" applyFill="1" applyBorder="1" applyAlignment="1">
      <alignment horizontal="left"/>
    </xf>
    <xf numFmtId="174" fontId="51" fillId="0" borderId="16" xfId="137" applyNumberFormat="1" applyFont="1" applyBorder="1" applyAlignment="1"/>
    <xf numFmtId="174" fontId="51" fillId="28" borderId="26" xfId="137" applyNumberFormat="1" applyFont="1" applyFill="1" applyBorder="1" applyAlignment="1"/>
    <xf numFmtId="173" fontId="51" fillId="28" borderId="26" xfId="137" applyNumberFormat="1" applyFont="1" applyFill="1" applyBorder="1" applyAlignment="1"/>
    <xf numFmtId="173" fontId="51" fillId="28" borderId="26" xfId="137" applyNumberFormat="1" applyFont="1" applyFill="1" applyBorder="1" applyAlignment="1">
      <alignment horizontal="center"/>
    </xf>
    <xf numFmtId="173" fontId="51" fillId="28" borderId="26" xfId="137" applyNumberFormat="1" applyFont="1" applyFill="1" applyBorder="1" applyAlignment="1">
      <alignment horizontal="right" vertical="center"/>
    </xf>
    <xf numFmtId="173" fontId="51" fillId="28" borderId="16" xfId="137" applyNumberFormat="1" applyFont="1" applyFill="1" applyBorder="1" applyAlignment="1"/>
    <xf numFmtId="173" fontId="51" fillId="28" borderId="16" xfId="137" applyNumberFormat="1" applyFont="1" applyFill="1" applyBorder="1" applyAlignment="1">
      <alignment horizontal="center"/>
    </xf>
    <xf numFmtId="173" fontId="51" fillId="28" borderId="16" xfId="137" applyNumberFormat="1" applyFont="1" applyFill="1" applyBorder="1" applyAlignment="1">
      <alignment horizontal="right" vertical="center"/>
    </xf>
    <xf numFmtId="173" fontId="51" fillId="0" borderId="16" xfId="137" applyNumberFormat="1" applyFont="1" applyFill="1" applyBorder="1"/>
    <xf numFmtId="173" fontId="51" fillId="30" borderId="16" xfId="137" applyNumberFormat="1" applyFont="1" applyFill="1" applyBorder="1" applyAlignment="1">
      <alignment horizontal="left"/>
    </xf>
    <xf numFmtId="173" fontId="51" fillId="0" borderId="16" xfId="137" applyNumberFormat="1" applyFont="1" applyFill="1" applyBorder="1" applyAlignment="1"/>
    <xf numFmtId="173" fontId="51" fillId="0" borderId="16" xfId="137" applyNumberFormat="1" applyFont="1" applyBorder="1"/>
    <xf numFmtId="173" fontId="51" fillId="28" borderId="16" xfId="137" applyNumberFormat="1" applyFont="1" applyFill="1" applyBorder="1" applyAlignment="1">
      <alignment horizontal="left"/>
    </xf>
    <xf numFmtId="173" fontId="51" fillId="30" borderId="16" xfId="137" applyNumberFormat="1" applyFont="1" applyFill="1" applyBorder="1" applyAlignment="1">
      <alignment horizontal="center" vertical="center"/>
    </xf>
    <xf numFmtId="173" fontId="51" fillId="30" borderId="16" xfId="137" applyNumberFormat="1" applyFont="1" applyFill="1" applyBorder="1"/>
    <xf numFmtId="173" fontId="51" fillId="0" borderId="16" xfId="137" applyNumberFormat="1" applyFont="1" applyBorder="1" applyAlignment="1"/>
    <xf numFmtId="173" fontId="51" fillId="30" borderId="16" xfId="137" applyNumberFormat="1" applyFont="1" applyFill="1" applyBorder="1" applyAlignment="1">
      <alignment horizontal="left" vertical="center"/>
    </xf>
    <xf numFmtId="0" fontId="70" fillId="31" borderId="33" xfId="0" applyFont="1" applyFill="1" applyBorder="1" applyAlignment="1">
      <alignment horizontal="right"/>
    </xf>
    <xf numFmtId="3" fontId="70" fillId="31" borderId="33" xfId="0" applyNumberFormat="1" applyFont="1" applyFill="1" applyBorder="1"/>
    <xf numFmtId="0" fontId="70" fillId="31" borderId="20" xfId="0" applyFont="1" applyFill="1" applyBorder="1" applyAlignment="1">
      <alignment horizontal="right"/>
    </xf>
    <xf numFmtId="3" fontId="70" fillId="31" borderId="20" xfId="0" applyNumberFormat="1" applyFont="1" applyFill="1" applyBorder="1"/>
    <xf numFmtId="2" fontId="51" fillId="0" borderId="16" xfId="137" applyNumberFormat="1" applyFont="1" applyFill="1" applyBorder="1"/>
    <xf numFmtId="1" fontId="51" fillId="30" borderId="16" xfId="137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/>
    </xf>
    <xf numFmtId="3" fontId="2" fillId="0" borderId="0" xfId="0" applyNumberFormat="1" applyFont="1" applyFill="1" applyBorder="1"/>
    <xf numFmtId="0" fontId="5" fillId="0" borderId="2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3" fontId="52" fillId="31" borderId="15" xfId="0" applyNumberFormat="1" applyFont="1" applyFill="1" applyBorder="1"/>
    <xf numFmtId="176" fontId="52" fillId="31" borderId="15" xfId="2490" applyNumberFormat="1" applyFont="1" applyFill="1" applyBorder="1" applyAlignment="1">
      <alignment horizontal="right" vertical="center" wrapText="1"/>
    </xf>
    <xf numFmtId="174" fontId="5" fillId="0" borderId="0" xfId="0" applyNumberFormat="1" applyFont="1" applyFill="1" applyBorder="1"/>
    <xf numFmtId="0" fontId="70" fillId="31" borderId="26" xfId="0" applyFont="1" applyFill="1" applyBorder="1" applyAlignment="1">
      <alignment horizontal="center" vertical="center" wrapText="1"/>
    </xf>
    <xf numFmtId="0" fontId="70" fillId="31" borderId="17" xfId="0" applyFont="1" applyFill="1" applyBorder="1" applyAlignment="1">
      <alignment horizontal="center" vertical="center" wrapText="1"/>
    </xf>
    <xf numFmtId="0" fontId="52" fillId="31" borderId="17" xfId="0" applyFont="1" applyFill="1" applyBorder="1" applyAlignment="1">
      <alignment horizontal="center" vertical="center" wrapText="1"/>
    </xf>
    <xf numFmtId="0" fontId="52" fillId="31" borderId="26" xfId="0" applyFont="1" applyFill="1" applyBorder="1" applyAlignment="1">
      <alignment horizontal="center" vertical="center" wrapText="1"/>
    </xf>
    <xf numFmtId="174" fontId="51" fillId="28" borderId="34" xfId="137" applyNumberFormat="1" applyFont="1" applyFill="1" applyBorder="1" applyAlignment="1"/>
    <xf numFmtId="174" fontId="51" fillId="28" borderId="35" xfId="137" applyNumberFormat="1" applyFont="1" applyFill="1" applyBorder="1" applyAlignment="1"/>
    <xf numFmtId="174" fontId="51" fillId="0" borderId="35" xfId="137" applyNumberFormat="1" applyFont="1" applyFill="1" applyBorder="1"/>
    <xf numFmtId="174" fontId="51" fillId="30" borderId="35" xfId="137" applyNumberFormat="1" applyFont="1" applyFill="1" applyBorder="1" applyAlignment="1">
      <alignment horizontal="left"/>
    </xf>
    <xf numFmtId="174" fontId="51" fillId="0" borderId="35" xfId="137" applyNumberFormat="1" applyFont="1" applyBorder="1"/>
    <xf numFmtId="174" fontId="51" fillId="28" borderId="35" xfId="137" applyNumberFormat="1" applyFont="1" applyFill="1" applyBorder="1" applyAlignment="1">
      <alignment horizontal="left"/>
    </xf>
    <xf numFmtId="174" fontId="51" fillId="30" borderId="35" xfId="137" applyNumberFormat="1" applyFont="1" applyFill="1" applyBorder="1"/>
    <xf numFmtId="174" fontId="51" fillId="0" borderId="35" xfId="137" applyNumberFormat="1" applyFont="1" applyBorder="1" applyAlignment="1"/>
    <xf numFmtId="174" fontId="51" fillId="30" borderId="35" xfId="137" applyNumberFormat="1" applyFont="1" applyFill="1" applyBorder="1" applyAlignment="1">
      <alignment horizontal="left" vertical="center"/>
    </xf>
    <xf numFmtId="2" fontId="51" fillId="0" borderId="35" xfId="137" applyNumberFormat="1" applyFont="1" applyFill="1" applyBorder="1"/>
    <xf numFmtId="176" fontId="0" fillId="0" borderId="0" xfId="0" applyNumberFormat="1" applyFill="1" applyBorder="1"/>
    <xf numFmtId="176" fontId="5" fillId="0" borderId="26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3" fontId="70" fillId="31" borderId="16" xfId="137" applyNumberFormat="1" applyFont="1" applyFill="1" applyBorder="1"/>
    <xf numFmtId="176" fontId="70" fillId="31" borderId="16" xfId="2490" applyNumberFormat="1" applyFont="1" applyFill="1" applyBorder="1" applyAlignment="1">
      <alignment horizontal="right" vertical="center" wrapText="1"/>
    </xf>
    <xf numFmtId="174" fontId="70" fillId="31" borderId="16" xfId="137" applyNumberFormat="1" applyFont="1" applyFill="1" applyBorder="1" applyAlignment="1"/>
    <xf numFmtId="173" fontId="70" fillId="31" borderId="16" xfId="137" applyNumberFormat="1" applyFont="1" applyFill="1" applyBorder="1" applyAlignment="1"/>
    <xf numFmtId="173" fontId="70" fillId="31" borderId="16" xfId="137" applyNumberFormat="1" applyFont="1" applyFill="1" applyBorder="1" applyAlignment="1">
      <alignment horizontal="center"/>
    </xf>
    <xf numFmtId="173" fontId="70" fillId="31" borderId="16" xfId="137" applyNumberFormat="1" applyFont="1" applyFill="1" applyBorder="1" applyAlignment="1">
      <alignment horizontal="right" vertical="center"/>
    </xf>
    <xf numFmtId="4" fontId="0" fillId="0" borderId="0" xfId="0" applyNumberFormat="1" applyFill="1" applyBorder="1"/>
    <xf numFmtId="173" fontId="0" fillId="0" borderId="0" xfId="0" applyNumberFormat="1" applyFill="1" applyBorder="1"/>
    <xf numFmtId="0" fontId="60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/>
    </xf>
    <xf numFmtId="0" fontId="68" fillId="0" borderId="19" xfId="0" applyFont="1" applyFill="1" applyBorder="1" applyAlignment="1">
      <alignment horizontal="center" wrapText="1"/>
    </xf>
    <xf numFmtId="0" fontId="68" fillId="0" borderId="22" xfId="0" applyFont="1" applyFill="1" applyBorder="1" applyAlignment="1">
      <alignment horizontal="center" wrapText="1"/>
    </xf>
    <xf numFmtId="0" fontId="60" fillId="0" borderId="0" xfId="0" applyFont="1" applyAlignment="1">
      <alignment horizontal="center" vertical="center" wrapText="1"/>
    </xf>
    <xf numFmtId="173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9" fillId="0" borderId="0" xfId="0" applyFont="1" applyAlignment="1">
      <alignment horizontal="center"/>
    </xf>
  </cellXfs>
  <cellStyles count="2759">
    <cellStyle name="20% - Énfasis1" xfId="1" builtinId="30" customBuiltin="1"/>
    <cellStyle name="20% - Énfasis1 2" xfId="2"/>
    <cellStyle name="20% - Énfasis1 2 2" xfId="3"/>
    <cellStyle name="20% - Énfasis1 3" xfId="4"/>
    <cellStyle name="20% - Énfasis1 3 2" xfId="5"/>
    <cellStyle name="20% - Énfasis2" xfId="6" builtinId="34" customBuiltin="1"/>
    <cellStyle name="20% - Énfasis2 2" xfId="7"/>
    <cellStyle name="20% - Énfasis2 2 2" xfId="8"/>
    <cellStyle name="20% - Énfasis2 3" xfId="9"/>
    <cellStyle name="20% - Énfasis2 3 2" xfId="10"/>
    <cellStyle name="20% - Énfasis3" xfId="11" builtinId="38" customBuiltin="1"/>
    <cellStyle name="20% - Énfasis3 2" xfId="12"/>
    <cellStyle name="20% - Énfasis3 2 2" xfId="13"/>
    <cellStyle name="20% - Énfasis3 3" xfId="14"/>
    <cellStyle name="20% - Énfasis3 3 2" xfId="15"/>
    <cellStyle name="20% - Énfasis4" xfId="16" builtinId="42" customBuiltin="1"/>
    <cellStyle name="20% - Énfasis4 2" xfId="17"/>
    <cellStyle name="20% - Énfasis4 2 2" xfId="18"/>
    <cellStyle name="20% - Énfasis4 3" xfId="19"/>
    <cellStyle name="20% - Énfasis4 3 2" xfId="20"/>
    <cellStyle name="20% - Énfasis5" xfId="21" builtinId="46" customBuiltin="1"/>
    <cellStyle name="20% - Énfasis5 2" xfId="22"/>
    <cellStyle name="20% - Énfasis5 2 2" xfId="23"/>
    <cellStyle name="20% - Énfasis5 3" xfId="24"/>
    <cellStyle name="20% - Énfasis5 3 2" xfId="25"/>
    <cellStyle name="20% - Énfasis6" xfId="26" builtinId="50" customBuiltin="1"/>
    <cellStyle name="20% - Énfasis6 2" xfId="27"/>
    <cellStyle name="20% - Énfasis6 2 2" xfId="28"/>
    <cellStyle name="20% - Énfasis6 3" xfId="29"/>
    <cellStyle name="20% - Énfasis6 3 2" xfId="30"/>
    <cellStyle name="40% - Énfasis1" xfId="31" builtinId="31" customBuiltin="1"/>
    <cellStyle name="40% - Énfasis1 2" xfId="32"/>
    <cellStyle name="40% - Énfasis1 2 2" xfId="33"/>
    <cellStyle name="40% - Énfasis1 3" xfId="34"/>
    <cellStyle name="40% - Énfasis1 3 2" xfId="35"/>
    <cellStyle name="40% - Énfasis2" xfId="36" builtinId="35" customBuiltin="1"/>
    <cellStyle name="40% - Énfasis2 2" xfId="37"/>
    <cellStyle name="40% - Énfasis2 2 2" xfId="38"/>
    <cellStyle name="40% - Énfasis2 3" xfId="39"/>
    <cellStyle name="40% - Énfasis2 3 2" xfId="40"/>
    <cellStyle name="40% - Énfasis3" xfId="41" builtinId="39" customBuiltin="1"/>
    <cellStyle name="40% - Énfasis3 2" xfId="42"/>
    <cellStyle name="40% - Énfasis3 2 2" xfId="43"/>
    <cellStyle name="40% - Énfasis3 3" xfId="44"/>
    <cellStyle name="40% - Énfasis3 3 2" xfId="45"/>
    <cellStyle name="40% - Énfasis4" xfId="46" builtinId="43" customBuiltin="1"/>
    <cellStyle name="40% - Énfasis4 2" xfId="47"/>
    <cellStyle name="40% - Énfasis4 2 2" xfId="48"/>
    <cellStyle name="40% - Énfasis4 3" xfId="49"/>
    <cellStyle name="40% - Énfasis4 3 2" xfId="50"/>
    <cellStyle name="40% - Énfasis5" xfId="51" builtinId="47" customBuiltin="1"/>
    <cellStyle name="40% - Énfasis5 2" xfId="52"/>
    <cellStyle name="40% - Énfasis5 2 2" xfId="53"/>
    <cellStyle name="40% - Énfasis5 3" xfId="54"/>
    <cellStyle name="40% - Énfasis5 3 2" xfId="55"/>
    <cellStyle name="40% - Énfasis6" xfId="56" builtinId="51" customBuiltin="1"/>
    <cellStyle name="40% - Énfasis6 2" xfId="57"/>
    <cellStyle name="40% - Énfasis6 2 2" xfId="58"/>
    <cellStyle name="40% - Énfasis6 3" xfId="59"/>
    <cellStyle name="40% - Énfasis6 3 2" xfId="60"/>
    <cellStyle name="60% - Énfasis1" xfId="61" builtinId="32" customBuiltin="1"/>
    <cellStyle name="60% - Énfasis1 2" xfId="62"/>
    <cellStyle name="60% - Énfasis1 2 2" xfId="63"/>
    <cellStyle name="60% - Énfasis2" xfId="64" builtinId="36" customBuiltin="1"/>
    <cellStyle name="60% - Énfasis2 2" xfId="65"/>
    <cellStyle name="60% - Énfasis2 2 2" xfId="66"/>
    <cellStyle name="60% - Énfasis3" xfId="67" builtinId="40" customBuiltin="1"/>
    <cellStyle name="60% - Énfasis3 2" xfId="68"/>
    <cellStyle name="60% - Énfasis3 2 2" xfId="69"/>
    <cellStyle name="60% - Énfasis4" xfId="70" builtinId="44" customBuiltin="1"/>
    <cellStyle name="60% - Énfasis4 2" xfId="71"/>
    <cellStyle name="60% - Énfasis4 2 2" xfId="72"/>
    <cellStyle name="60% - Énfasis5" xfId="73" builtinId="48" customBuiltin="1"/>
    <cellStyle name="60% - Énfasis5 2" xfId="74"/>
    <cellStyle name="60% - Énfasis5 2 2" xfId="75"/>
    <cellStyle name="60% - Énfasis6" xfId="76" builtinId="52" customBuiltin="1"/>
    <cellStyle name="60% - Énfasis6 2" xfId="77"/>
    <cellStyle name="60% - Énfasis6 2 2" xfId="78"/>
    <cellStyle name="Buena" xfId="79" builtinId="26" customBuiltin="1"/>
    <cellStyle name="Buena 2" xfId="80"/>
    <cellStyle name="Buena 2 2" xfId="81"/>
    <cellStyle name="Cálculo" xfId="82" builtinId="22" customBuiltin="1"/>
    <cellStyle name="Cálculo 2" xfId="83"/>
    <cellStyle name="Cálculo 2 2" xfId="84"/>
    <cellStyle name="Celda de comprobación" xfId="85" builtinId="23" customBuiltin="1"/>
    <cellStyle name="Celda de comprobación 2" xfId="86"/>
    <cellStyle name="Celda de comprobación 2 2" xfId="87"/>
    <cellStyle name="Celda vinculada" xfId="88" builtinId="24" customBuiltin="1"/>
    <cellStyle name="Celda vinculada 2" xfId="89"/>
    <cellStyle name="Celda vinculada 2 2" xfId="90"/>
    <cellStyle name="Columna destacada" xfId="91"/>
    <cellStyle name="Encabezado 1" xfId="2737" builtinId="16" customBuiltin="1"/>
    <cellStyle name="Encabezado 4" xfId="92" builtinId="19" customBuiltin="1"/>
    <cellStyle name="Encabezado 4 2" xfId="93"/>
    <cellStyle name="Encabezado 4 2 2" xfId="94"/>
    <cellStyle name="Énfasis1" xfId="95" builtinId="29" customBuiltin="1"/>
    <cellStyle name="Énfasis1 2" xfId="96"/>
    <cellStyle name="Énfasis1 2 2" xfId="97"/>
    <cellStyle name="Énfasis1 3" xfId="98"/>
    <cellStyle name="Énfasis2" xfId="99" builtinId="33" customBuiltin="1"/>
    <cellStyle name="Énfasis2 2" xfId="100"/>
    <cellStyle name="Énfasis2 2 2" xfId="101"/>
    <cellStyle name="Énfasis3" xfId="102" builtinId="37" customBuiltin="1"/>
    <cellStyle name="Énfasis3 2" xfId="103"/>
    <cellStyle name="Énfasis3 2 2" xfId="104"/>
    <cellStyle name="Énfasis4" xfId="105" builtinId="41" customBuiltin="1"/>
    <cellStyle name="Énfasis4 2" xfId="106"/>
    <cellStyle name="Énfasis4 2 2" xfId="107"/>
    <cellStyle name="Énfasis5" xfId="108" builtinId="45" customBuiltin="1"/>
    <cellStyle name="Énfasis5 2" xfId="109"/>
    <cellStyle name="Énfasis5 2 2" xfId="110"/>
    <cellStyle name="Énfasis6" xfId="111" builtinId="49" customBuiltin="1"/>
    <cellStyle name="Énfasis6 2" xfId="112"/>
    <cellStyle name="Énfasis6 2 2" xfId="113"/>
    <cellStyle name="Entrada" xfId="114" builtinId="20" customBuiltin="1"/>
    <cellStyle name="Entrada 2" xfId="115"/>
    <cellStyle name="Entrada 2 2" xfId="116"/>
    <cellStyle name="Estilo 1" xfId="2752"/>
    <cellStyle name="Euro" xfId="117"/>
    <cellStyle name="Euro 10" xfId="2753"/>
    <cellStyle name="Euro 2" xfId="118"/>
    <cellStyle name="Euro 2 2" xfId="119"/>
    <cellStyle name="Euro 2 3" xfId="120"/>
    <cellStyle name="Euro 3" xfId="121"/>
    <cellStyle name="Euro 3 2" xfId="122"/>
    <cellStyle name="Euro 3 3" xfId="123"/>
    <cellStyle name="Euro 4" xfId="124"/>
    <cellStyle name="Euro 5" xfId="125"/>
    <cellStyle name="Euro 6" xfId="126"/>
    <cellStyle name="Euro 7" xfId="127"/>
    <cellStyle name="Euro 8" xfId="128"/>
    <cellStyle name="Euro 9" xfId="129"/>
    <cellStyle name="Fila a" xfId="130"/>
    <cellStyle name="Fila b" xfId="131"/>
    <cellStyle name="Hipervínculo 2" xfId="132"/>
    <cellStyle name="Hipervínculo 3" xfId="133"/>
    <cellStyle name="Incorrecto" xfId="134" builtinId="27" customBuiltin="1"/>
    <cellStyle name="Incorrecto 2" xfId="135"/>
    <cellStyle name="Incorrecto 2 2" xfId="136"/>
    <cellStyle name="Millares" xfId="137" builtinId="3"/>
    <cellStyle name="Millares [0] 2" xfId="138"/>
    <cellStyle name="Millares [0] 2 10" xfId="139"/>
    <cellStyle name="Millares [0] 2 11" xfId="140"/>
    <cellStyle name="Millares [0] 2 12" xfId="141"/>
    <cellStyle name="Millares [0] 2 2" xfId="142"/>
    <cellStyle name="Millares [0] 2 2 2" xfId="143"/>
    <cellStyle name="Millares [0] 2 2 2 2" xfId="144"/>
    <cellStyle name="Millares [0] 2 2 2 3" xfId="145"/>
    <cellStyle name="Millares [0] 2 2 3" xfId="146"/>
    <cellStyle name="Millares [0] 2 2 3 2" xfId="147"/>
    <cellStyle name="Millares [0] 2 2 3 3" xfId="148"/>
    <cellStyle name="Millares [0] 2 2 4" xfId="149"/>
    <cellStyle name="Millares [0] 2 2 5" xfId="150"/>
    <cellStyle name="Millares [0] 2 2 6" xfId="151"/>
    <cellStyle name="Millares [0] 2 2 7" xfId="152"/>
    <cellStyle name="Millares [0] 2 2 8" xfId="153"/>
    <cellStyle name="Millares [0] 2 2 9" xfId="154"/>
    <cellStyle name="Millares [0] 2 3" xfId="155"/>
    <cellStyle name="Millares [0] 2 3 2" xfId="156"/>
    <cellStyle name="Millares [0] 2 3 2 2" xfId="157"/>
    <cellStyle name="Millares [0] 2 3 2 3" xfId="158"/>
    <cellStyle name="Millares [0] 2 3 3" xfId="159"/>
    <cellStyle name="Millares [0] 2 3 3 2" xfId="160"/>
    <cellStyle name="Millares [0] 2 3 3 3" xfId="161"/>
    <cellStyle name="Millares [0] 2 3 4" xfId="162"/>
    <cellStyle name="Millares [0] 2 3 5" xfId="163"/>
    <cellStyle name="Millares [0] 2 3 6" xfId="164"/>
    <cellStyle name="Millares [0] 2 3 7" xfId="165"/>
    <cellStyle name="Millares [0] 2 3 8" xfId="166"/>
    <cellStyle name="Millares [0] 2 3 9" xfId="167"/>
    <cellStyle name="Millares [0] 2 4" xfId="168"/>
    <cellStyle name="Millares [0] 2 4 2" xfId="169"/>
    <cellStyle name="Millares [0] 2 4 2 2" xfId="170"/>
    <cellStyle name="Millares [0] 2 4 2 3" xfId="171"/>
    <cellStyle name="Millares [0] 2 4 3" xfId="172"/>
    <cellStyle name="Millares [0] 2 4 3 2" xfId="173"/>
    <cellStyle name="Millares [0] 2 4 3 3" xfId="174"/>
    <cellStyle name="Millares [0] 2 4 4" xfId="175"/>
    <cellStyle name="Millares [0] 2 4 5" xfId="176"/>
    <cellStyle name="Millares [0] 2 4 6" xfId="177"/>
    <cellStyle name="Millares [0] 2 4 7" xfId="178"/>
    <cellStyle name="Millares [0] 2 4 8" xfId="179"/>
    <cellStyle name="Millares [0] 2 4 9" xfId="180"/>
    <cellStyle name="Millares [0] 2 5" xfId="181"/>
    <cellStyle name="Millares [0] 2 5 2" xfId="182"/>
    <cellStyle name="Millares [0] 2 5 3" xfId="183"/>
    <cellStyle name="Millares [0] 2 6" xfId="184"/>
    <cellStyle name="Millares [0] 2 6 2" xfId="185"/>
    <cellStyle name="Millares [0] 2 6 3" xfId="186"/>
    <cellStyle name="Millares [0] 2 7" xfId="187"/>
    <cellStyle name="Millares [0] 2 8" xfId="188"/>
    <cellStyle name="Millares [0] 2 9" xfId="189"/>
    <cellStyle name="Millares [0] 3" xfId="190"/>
    <cellStyle name="Millares [0] 3 2" xfId="191"/>
    <cellStyle name="Millares [0] 4" xfId="192"/>
    <cellStyle name="Millares [0] 4 10" xfId="193"/>
    <cellStyle name="Millares [0] 4 2" xfId="194"/>
    <cellStyle name="Millares [0] 4 2 10" xfId="195"/>
    <cellStyle name="Millares [0] 4 2 11" xfId="196"/>
    <cellStyle name="Millares [0] 4 2 12" xfId="197"/>
    <cellStyle name="Millares [0] 4 2 2" xfId="198"/>
    <cellStyle name="Millares [0] 4 2 2 2" xfId="199"/>
    <cellStyle name="Millares [0] 4 2 2 3" xfId="200"/>
    <cellStyle name="Millares [0] 4 2 3" xfId="201"/>
    <cellStyle name="Millares [0] 4 2 3 2" xfId="202"/>
    <cellStyle name="Millares [0] 4 2 3 2 2" xfId="203"/>
    <cellStyle name="Millares [0] 4 2 3 2 3" xfId="204"/>
    <cellStyle name="Millares [0] 4 2 3 3" xfId="205"/>
    <cellStyle name="Millares [0] 4 2 3 4" xfId="206"/>
    <cellStyle name="Millares [0] 4 2 3 5" xfId="207"/>
    <cellStyle name="Millares [0] 4 2 3 6" xfId="208"/>
    <cellStyle name="Millares [0] 4 2 3 7" xfId="209"/>
    <cellStyle name="Millares [0] 4 2 4" xfId="210"/>
    <cellStyle name="Millares [0] 4 2 4 2" xfId="211"/>
    <cellStyle name="Millares [0] 4 2 4 3" xfId="212"/>
    <cellStyle name="Millares [0] 4 2 5" xfId="213"/>
    <cellStyle name="Millares [0] 4 2 5 2" xfId="214"/>
    <cellStyle name="Millares [0] 4 2 5 3" xfId="215"/>
    <cellStyle name="Millares [0] 4 2 6" xfId="216"/>
    <cellStyle name="Millares [0] 4 2 6 2" xfId="217"/>
    <cellStyle name="Millares [0] 4 2 6 3" xfId="218"/>
    <cellStyle name="Millares [0] 4 2 7" xfId="219"/>
    <cellStyle name="Millares [0] 4 2 7 2" xfId="220"/>
    <cellStyle name="Millares [0] 4 2 7 3" xfId="221"/>
    <cellStyle name="Millares [0] 4 2 7 4" xfId="222"/>
    <cellStyle name="Millares [0] 4 2 7 5" xfId="223"/>
    <cellStyle name="Millares [0] 4 2 8" xfId="224"/>
    <cellStyle name="Millares [0] 4 2 9" xfId="225"/>
    <cellStyle name="Millares [0] 4 3" xfId="226"/>
    <cellStyle name="Millares [0] 4 3 2" xfId="227"/>
    <cellStyle name="Millares [0] 4 3 3" xfId="228"/>
    <cellStyle name="Millares [0] 4 4" xfId="229"/>
    <cellStyle name="Millares [0] 4 4 2" xfId="230"/>
    <cellStyle name="Millares [0] 4 4 3" xfId="231"/>
    <cellStyle name="Millares [0] 4 5" xfId="232"/>
    <cellStyle name="Millares [0] 4 6" xfId="233"/>
    <cellStyle name="Millares [0] 4 7" xfId="234"/>
    <cellStyle name="Millares [0] 4 8" xfId="235"/>
    <cellStyle name="Millares [0] 4 9" xfId="236"/>
    <cellStyle name="Millares [0] 5" xfId="2754"/>
    <cellStyle name="Millares 10" xfId="237"/>
    <cellStyle name="Millares 10 2" xfId="238"/>
    <cellStyle name="Millares 11" xfId="239"/>
    <cellStyle name="Millares 11 2" xfId="240"/>
    <cellStyle name="Millares 14 2" xfId="241"/>
    <cellStyle name="Millares 15 2" xfId="242"/>
    <cellStyle name="Millares 15 3" xfId="243"/>
    <cellStyle name="Millares 15 3 2" xfId="244"/>
    <cellStyle name="Millares 16 2" xfId="245"/>
    <cellStyle name="Millares 16 2 2" xfId="246"/>
    <cellStyle name="Millares 16 2 2 2" xfId="247"/>
    <cellStyle name="Millares 16 3" xfId="248"/>
    <cellStyle name="Millares 16 3 2" xfId="249"/>
    <cellStyle name="Millares 16 4" xfId="250"/>
    <cellStyle name="Millares 2" xfId="2755"/>
    <cellStyle name="Millares 2 2" xfId="251"/>
    <cellStyle name="Millares 2 2 10" xfId="252"/>
    <cellStyle name="Millares 2 2 11" xfId="253"/>
    <cellStyle name="Millares 2 2 12" xfId="254"/>
    <cellStyle name="Millares 2 2 2" xfId="255"/>
    <cellStyle name="Millares 2 2 2 2" xfId="256"/>
    <cellStyle name="Millares 2 2 2 2 2" xfId="257"/>
    <cellStyle name="Millares 2 2 2 2 3" xfId="258"/>
    <cellStyle name="Millares 2 2 2 3" xfId="259"/>
    <cellStyle name="Millares 2 2 2 3 2" xfId="260"/>
    <cellStyle name="Millares 2 2 2 3 3" xfId="261"/>
    <cellStyle name="Millares 2 2 2 4" xfId="262"/>
    <cellStyle name="Millares 2 2 2 5" xfId="263"/>
    <cellStyle name="Millares 2 2 2 6" xfId="264"/>
    <cellStyle name="Millares 2 2 2 7" xfId="265"/>
    <cellStyle name="Millares 2 2 2 8" xfId="266"/>
    <cellStyle name="Millares 2 2 2 9" xfId="267"/>
    <cellStyle name="Millares 2 2 3" xfId="268"/>
    <cellStyle name="Millares 2 2 3 2" xfId="269"/>
    <cellStyle name="Millares 2 2 3 3" xfId="270"/>
    <cellStyle name="Millares 2 2 3 5" xfId="271"/>
    <cellStyle name="Millares 2 2 3 5 2" xfId="272"/>
    <cellStyle name="Millares 2 2 3 5 3" xfId="273"/>
    <cellStyle name="Millares 2 2 4" xfId="274"/>
    <cellStyle name="Millares 2 2 4 2" xfId="275"/>
    <cellStyle name="Millares 2 2 4 2 10" xfId="276"/>
    <cellStyle name="Millares 2 2 4 2 11" xfId="277"/>
    <cellStyle name="Millares 2 2 4 2 2" xfId="278"/>
    <cellStyle name="Millares 2 2 4 2 2 2" xfId="279"/>
    <cellStyle name="Millares 2 2 4 2 2 3" xfId="280"/>
    <cellStyle name="Millares 2 2 4 2 2 4" xfId="281"/>
    <cellStyle name="Millares 2 2 4 2 2 5" xfId="282"/>
    <cellStyle name="Millares 2 2 4 2 3" xfId="283"/>
    <cellStyle name="Millares 2 2 4 2 3 2" xfId="284"/>
    <cellStyle name="Millares 2 2 4 2 3 3" xfId="285"/>
    <cellStyle name="Millares 2 2 4 2 3 4" xfId="286"/>
    <cellStyle name="Millares 2 2 4 2 3 5" xfId="287"/>
    <cellStyle name="Millares 2 2 4 2 4" xfId="288"/>
    <cellStyle name="Millares 2 2 4 2 5" xfId="289"/>
    <cellStyle name="Millares 2 2 4 2 6" xfId="290"/>
    <cellStyle name="Millares 2 2 4 2 7" xfId="291"/>
    <cellStyle name="Millares 2 2 4 2 8" xfId="292"/>
    <cellStyle name="Millares 2 2 4 2 9" xfId="293"/>
    <cellStyle name="Millares 2 2 4 3" xfId="294"/>
    <cellStyle name="Millares 2 2 4 4" xfId="295"/>
    <cellStyle name="Millares 2 2 4 5" xfId="296"/>
    <cellStyle name="Millares 2 2 4 6" xfId="297"/>
    <cellStyle name="Millares 2 2 4 7" xfId="298"/>
    <cellStyle name="Millares 2 2 5" xfId="299"/>
    <cellStyle name="Millares 2 2 5 2" xfId="300"/>
    <cellStyle name="Millares 2 2 5 3" xfId="301"/>
    <cellStyle name="Millares 2 2 6" xfId="302"/>
    <cellStyle name="Millares 2 2 6 2" xfId="303"/>
    <cellStyle name="Millares 2 2 6 3" xfId="304"/>
    <cellStyle name="Millares 2 2 7" xfId="305"/>
    <cellStyle name="Millares 2 2 8" xfId="306"/>
    <cellStyle name="Millares 2 2 9" xfId="307"/>
    <cellStyle name="Millares 2 3" xfId="308"/>
    <cellStyle name="Millares 3" xfId="309"/>
    <cellStyle name="Millares 3 2" xfId="310"/>
    <cellStyle name="Millares 3 2 2" xfId="311"/>
    <cellStyle name="Millares 4" xfId="312"/>
    <cellStyle name="Millares 4 2" xfId="313"/>
    <cellStyle name="Millares 4 3" xfId="314"/>
    <cellStyle name="Millares 4 4" xfId="315"/>
    <cellStyle name="Millares 4 5" xfId="316"/>
    <cellStyle name="Millares 4 6" xfId="317"/>
    <cellStyle name="Millares 5" xfId="318"/>
    <cellStyle name="Millares 5 2" xfId="319"/>
    <cellStyle name="Millares 5 2 2" xfId="320"/>
    <cellStyle name="Millares 5 2 3" xfId="321"/>
    <cellStyle name="Millares 5 3" xfId="322"/>
    <cellStyle name="Millares 5 3 2" xfId="323"/>
    <cellStyle name="Millares 5 3 3" xfId="324"/>
    <cellStyle name="Millares 5 4" xfId="325"/>
    <cellStyle name="Millares 6" xfId="326"/>
    <cellStyle name="Millares 6 2" xfId="327"/>
    <cellStyle name="Millares 6 2 2" xfId="328"/>
    <cellStyle name="Millares 6 2 3" xfId="329"/>
    <cellStyle name="Millares 6 3" xfId="330"/>
    <cellStyle name="Millares 6 3 2" xfId="331"/>
    <cellStyle name="Millares 6 3 3" xfId="332"/>
    <cellStyle name="Millares 6 4" xfId="333"/>
    <cellStyle name="Millares 7" xfId="334"/>
    <cellStyle name="Millares 7 2" xfId="335"/>
    <cellStyle name="Millares 7 2 10" xfId="336"/>
    <cellStyle name="Millares 7 2 2" xfId="337"/>
    <cellStyle name="Millares 7 2 2 2" xfId="338"/>
    <cellStyle name="Millares 7 2 2 3" xfId="339"/>
    <cellStyle name="Millares 7 2 2 4" xfId="340"/>
    <cellStyle name="Millares 7 2 2 5" xfId="341"/>
    <cellStyle name="Millares 7 2 2 6" xfId="342"/>
    <cellStyle name="Millares 7 2 3" xfId="343"/>
    <cellStyle name="Millares 7 2 3 2" xfId="344"/>
    <cellStyle name="Millares 7 2 3 3" xfId="345"/>
    <cellStyle name="Millares 7 2 4" xfId="346"/>
    <cellStyle name="Millares 7 2 4 2" xfId="347"/>
    <cellStyle name="Millares 7 2 4 3" xfId="348"/>
    <cellStyle name="Millares 7 2 5" xfId="349"/>
    <cellStyle name="Millares 7 2 6" xfId="350"/>
    <cellStyle name="Millares 7 2 7" xfId="351"/>
    <cellStyle name="Millares 7 2 8" xfId="352"/>
    <cellStyle name="Millares 7 2 9" xfId="353"/>
    <cellStyle name="Millares 7 3" xfId="354"/>
    <cellStyle name="Millares 7 3 2" xfId="355"/>
    <cellStyle name="Millares 7 3 3" xfId="356"/>
    <cellStyle name="Millares 7 4" xfId="357"/>
    <cellStyle name="Millares 7 4 2" xfId="358"/>
    <cellStyle name="Millares 7 4 3" xfId="359"/>
    <cellStyle name="Millares 7 5" xfId="360"/>
    <cellStyle name="Millares 8" xfId="361"/>
    <cellStyle name="Millares 8 2" xfId="362"/>
    <cellStyle name="Millares 8 2 2" xfId="363"/>
    <cellStyle name="Millares 8 2 3" xfId="364"/>
    <cellStyle name="Millares 8 3" xfId="365"/>
    <cellStyle name="Millares 8 3 2" xfId="366"/>
    <cellStyle name="Millares 8 3 3" xfId="367"/>
    <cellStyle name="Millares 8 4" xfId="368"/>
    <cellStyle name="Millares 9" xfId="369"/>
    <cellStyle name="Millares 9 2" xfId="370"/>
    <cellStyle name="Neutral" xfId="371" builtinId="28" customBuiltin="1"/>
    <cellStyle name="Neutral 2" xfId="372"/>
    <cellStyle name="Neutral 2 2" xfId="373"/>
    <cellStyle name="Normal" xfId="0" builtinId="0"/>
    <cellStyle name="Normal 10" xfId="374"/>
    <cellStyle name="Normal 10 2" xfId="375"/>
    <cellStyle name="Normal 15" xfId="376"/>
    <cellStyle name="Normal 2 10" xfId="377"/>
    <cellStyle name="Normal 2 10 10" xfId="378"/>
    <cellStyle name="Normal 2 10 10 2" xfId="379"/>
    <cellStyle name="Normal 2 10 10 3" xfId="380"/>
    <cellStyle name="Normal 2 10 11" xfId="381"/>
    <cellStyle name="Normal 2 10 11 2" xfId="382"/>
    <cellStyle name="Normal 2 10 11 3" xfId="383"/>
    <cellStyle name="Normal 2 10 12" xfId="384"/>
    <cellStyle name="Normal 2 10 12 2" xfId="385"/>
    <cellStyle name="Normal 2 10 12 3" xfId="386"/>
    <cellStyle name="Normal 2 10 13" xfId="387"/>
    <cellStyle name="Normal 2 10 13 2" xfId="388"/>
    <cellStyle name="Normal 2 10 13 3" xfId="389"/>
    <cellStyle name="Normal 2 10 14" xfId="390"/>
    <cellStyle name="Normal 2 10 14 2" xfId="391"/>
    <cellStyle name="Normal 2 10 14 3" xfId="392"/>
    <cellStyle name="Normal 2 10 15" xfId="393"/>
    <cellStyle name="Normal 2 10 15 2" xfId="394"/>
    <cellStyle name="Normal 2 10 15 3" xfId="395"/>
    <cellStyle name="Normal 2 10 16" xfId="396"/>
    <cellStyle name="Normal 2 10 16 2" xfId="397"/>
    <cellStyle name="Normal 2 10 16 3" xfId="398"/>
    <cellStyle name="Normal 2 10 17" xfId="399"/>
    <cellStyle name="Normal 2 10 17 2" xfId="400"/>
    <cellStyle name="Normal 2 10 17 3" xfId="401"/>
    <cellStyle name="Normal 2 10 18" xfId="402"/>
    <cellStyle name="Normal 2 10 18 2" xfId="403"/>
    <cellStyle name="Normal 2 10 18 3" xfId="404"/>
    <cellStyle name="Normal 2 10 19" xfId="405"/>
    <cellStyle name="Normal 2 10 19 2" xfId="406"/>
    <cellStyle name="Normal 2 10 19 3" xfId="407"/>
    <cellStyle name="Normal 2 10 2" xfId="408"/>
    <cellStyle name="Normal 2 10 2 2" xfId="409"/>
    <cellStyle name="Normal 2 10 2 3" xfId="410"/>
    <cellStyle name="Normal 2 10 20" xfId="411"/>
    <cellStyle name="Normal 2 10 20 2" xfId="412"/>
    <cellStyle name="Normal 2 10 20 3" xfId="413"/>
    <cellStyle name="Normal 2 10 21" xfId="414"/>
    <cellStyle name="Normal 2 10 21 2" xfId="415"/>
    <cellStyle name="Normal 2 10 21 3" xfId="416"/>
    <cellStyle name="Normal 2 10 22" xfId="417"/>
    <cellStyle name="Normal 2 10 22 2" xfId="418"/>
    <cellStyle name="Normal 2 10 22 3" xfId="419"/>
    <cellStyle name="Normal 2 10 23" xfId="420"/>
    <cellStyle name="Normal 2 10 23 2" xfId="421"/>
    <cellStyle name="Normal 2 10 23 3" xfId="422"/>
    <cellStyle name="Normal 2 10 24" xfId="423"/>
    <cellStyle name="Normal 2 10 24 2" xfId="424"/>
    <cellStyle name="Normal 2 10 24 3" xfId="425"/>
    <cellStyle name="Normal 2 10 25" xfId="426"/>
    <cellStyle name="Normal 2 10 25 2" xfId="427"/>
    <cellStyle name="Normal 2 10 25 3" xfId="428"/>
    <cellStyle name="Normal 2 10 26" xfId="429"/>
    <cellStyle name="Normal 2 10 26 2" xfId="430"/>
    <cellStyle name="Normal 2 10 26 3" xfId="431"/>
    <cellStyle name="Normal 2 10 27" xfId="432"/>
    <cellStyle name="Normal 2 10 27 2" xfId="433"/>
    <cellStyle name="Normal 2 10 27 3" xfId="434"/>
    <cellStyle name="Normal 2 10 28" xfId="435"/>
    <cellStyle name="Normal 2 10 28 2" xfId="436"/>
    <cellStyle name="Normal 2 10 28 3" xfId="437"/>
    <cellStyle name="Normal 2 10 29" xfId="438"/>
    <cellStyle name="Normal 2 10 29 2" xfId="439"/>
    <cellStyle name="Normal 2 10 29 3" xfId="440"/>
    <cellStyle name="Normal 2 10 3" xfId="441"/>
    <cellStyle name="Normal 2 10 3 2" xfId="442"/>
    <cellStyle name="Normal 2 10 3 3" xfId="443"/>
    <cellStyle name="Normal 2 10 30" xfId="444"/>
    <cellStyle name="Normal 2 10 30 2" xfId="445"/>
    <cellStyle name="Normal 2 10 30 3" xfId="446"/>
    <cellStyle name="Normal 2 10 31" xfId="447"/>
    <cellStyle name="Normal 2 10 31 2" xfId="448"/>
    <cellStyle name="Normal 2 10 31 3" xfId="449"/>
    <cellStyle name="Normal 2 10 32" xfId="450"/>
    <cellStyle name="Normal 2 10 32 2" xfId="451"/>
    <cellStyle name="Normal 2 10 32 3" xfId="452"/>
    <cellStyle name="Normal 2 10 33" xfId="453"/>
    <cellStyle name="Normal 2 10 34" xfId="454"/>
    <cellStyle name="Normal 2 10 35" xfId="455"/>
    <cellStyle name="Normal 2 10 36" xfId="456"/>
    <cellStyle name="Normal 2 10 37" xfId="457"/>
    <cellStyle name="Normal 2 10 4" xfId="458"/>
    <cellStyle name="Normal 2 10 4 2" xfId="459"/>
    <cellStyle name="Normal 2 10 4 3" xfId="460"/>
    <cellStyle name="Normal 2 10 5" xfId="461"/>
    <cellStyle name="Normal 2 10 5 2" xfId="462"/>
    <cellStyle name="Normal 2 10 5 3" xfId="463"/>
    <cellStyle name="Normal 2 10 6" xfId="464"/>
    <cellStyle name="Normal 2 10 6 2" xfId="465"/>
    <cellStyle name="Normal 2 10 6 3" xfId="466"/>
    <cellStyle name="Normal 2 10 7" xfId="467"/>
    <cellStyle name="Normal 2 10 7 2" xfId="468"/>
    <cellStyle name="Normal 2 10 7 3" xfId="469"/>
    <cellStyle name="Normal 2 10 8" xfId="470"/>
    <cellStyle name="Normal 2 10 8 2" xfId="471"/>
    <cellStyle name="Normal 2 10 8 3" xfId="472"/>
    <cellStyle name="Normal 2 10 9" xfId="473"/>
    <cellStyle name="Normal 2 10 9 2" xfId="474"/>
    <cellStyle name="Normal 2 10 9 3" xfId="475"/>
    <cellStyle name="Normal 2 101" xfId="476"/>
    <cellStyle name="Normal 2 102" xfId="477"/>
    <cellStyle name="Normal 2 103" xfId="478"/>
    <cellStyle name="Normal 2 11" xfId="479"/>
    <cellStyle name="Normal 2 11 10" xfId="480"/>
    <cellStyle name="Normal 2 11 10 2" xfId="481"/>
    <cellStyle name="Normal 2 11 10 3" xfId="482"/>
    <cellStyle name="Normal 2 11 11" xfId="483"/>
    <cellStyle name="Normal 2 11 11 2" xfId="484"/>
    <cellStyle name="Normal 2 11 11 3" xfId="485"/>
    <cellStyle name="Normal 2 11 12" xfId="486"/>
    <cellStyle name="Normal 2 11 12 2" xfId="487"/>
    <cellStyle name="Normal 2 11 12 3" xfId="488"/>
    <cellStyle name="Normal 2 11 13" xfId="489"/>
    <cellStyle name="Normal 2 11 13 2" xfId="490"/>
    <cellStyle name="Normal 2 11 13 3" xfId="491"/>
    <cellStyle name="Normal 2 11 14" xfId="492"/>
    <cellStyle name="Normal 2 11 14 2" xfId="493"/>
    <cellStyle name="Normal 2 11 14 3" xfId="494"/>
    <cellStyle name="Normal 2 11 15" xfId="495"/>
    <cellStyle name="Normal 2 11 15 2" xfId="496"/>
    <cellStyle name="Normal 2 11 15 3" xfId="497"/>
    <cellStyle name="Normal 2 11 16" xfId="498"/>
    <cellStyle name="Normal 2 11 16 2" xfId="499"/>
    <cellStyle name="Normal 2 11 16 3" xfId="500"/>
    <cellStyle name="Normal 2 11 17" xfId="501"/>
    <cellStyle name="Normal 2 11 17 2" xfId="502"/>
    <cellStyle name="Normal 2 11 17 3" xfId="503"/>
    <cellStyle name="Normal 2 11 18" xfId="504"/>
    <cellStyle name="Normal 2 11 18 2" xfId="505"/>
    <cellStyle name="Normal 2 11 18 3" xfId="506"/>
    <cellStyle name="Normal 2 11 19" xfId="507"/>
    <cellStyle name="Normal 2 11 19 2" xfId="508"/>
    <cellStyle name="Normal 2 11 19 3" xfId="509"/>
    <cellStyle name="Normal 2 11 2" xfId="510"/>
    <cellStyle name="Normal 2 11 2 2" xfId="511"/>
    <cellStyle name="Normal 2 11 2 3" xfId="512"/>
    <cellStyle name="Normal 2 11 20" xfId="513"/>
    <cellStyle name="Normal 2 11 20 2" xfId="514"/>
    <cellStyle name="Normal 2 11 20 3" xfId="515"/>
    <cellStyle name="Normal 2 11 21" xfId="516"/>
    <cellStyle name="Normal 2 11 21 2" xfId="517"/>
    <cellStyle name="Normal 2 11 21 3" xfId="518"/>
    <cellStyle name="Normal 2 11 22" xfId="519"/>
    <cellStyle name="Normal 2 11 22 2" xfId="520"/>
    <cellStyle name="Normal 2 11 22 3" xfId="521"/>
    <cellStyle name="Normal 2 11 23" xfId="522"/>
    <cellStyle name="Normal 2 11 23 2" xfId="523"/>
    <cellStyle name="Normal 2 11 23 3" xfId="524"/>
    <cellStyle name="Normal 2 11 24" xfId="525"/>
    <cellStyle name="Normal 2 11 24 2" xfId="526"/>
    <cellStyle name="Normal 2 11 24 3" xfId="527"/>
    <cellStyle name="Normal 2 11 25" xfId="528"/>
    <cellStyle name="Normal 2 11 25 2" xfId="529"/>
    <cellStyle name="Normal 2 11 25 3" xfId="530"/>
    <cellStyle name="Normal 2 11 26" xfId="531"/>
    <cellStyle name="Normal 2 11 26 2" xfId="532"/>
    <cellStyle name="Normal 2 11 26 3" xfId="533"/>
    <cellStyle name="Normal 2 11 27" xfId="534"/>
    <cellStyle name="Normal 2 11 27 2" xfId="535"/>
    <cellStyle name="Normal 2 11 27 3" xfId="536"/>
    <cellStyle name="Normal 2 11 28" xfId="537"/>
    <cellStyle name="Normal 2 11 28 2" xfId="538"/>
    <cellStyle name="Normal 2 11 28 3" xfId="539"/>
    <cellStyle name="Normal 2 11 29" xfId="540"/>
    <cellStyle name="Normal 2 11 29 2" xfId="541"/>
    <cellStyle name="Normal 2 11 29 3" xfId="542"/>
    <cellStyle name="Normal 2 11 3" xfId="543"/>
    <cellStyle name="Normal 2 11 3 2" xfId="544"/>
    <cellStyle name="Normal 2 11 3 3" xfId="545"/>
    <cellStyle name="Normal 2 11 30" xfId="546"/>
    <cellStyle name="Normal 2 11 30 2" xfId="547"/>
    <cellStyle name="Normal 2 11 30 3" xfId="548"/>
    <cellStyle name="Normal 2 11 31" xfId="549"/>
    <cellStyle name="Normal 2 11 31 2" xfId="550"/>
    <cellStyle name="Normal 2 11 31 3" xfId="551"/>
    <cellStyle name="Normal 2 11 32" xfId="552"/>
    <cellStyle name="Normal 2 11 32 2" xfId="553"/>
    <cellStyle name="Normal 2 11 32 3" xfId="554"/>
    <cellStyle name="Normal 2 11 33" xfId="555"/>
    <cellStyle name="Normal 2 11 34" xfId="556"/>
    <cellStyle name="Normal 2 11 35" xfId="557"/>
    <cellStyle name="Normal 2 11 36" xfId="558"/>
    <cellStyle name="Normal 2 11 37" xfId="559"/>
    <cellStyle name="Normal 2 11 4" xfId="560"/>
    <cellStyle name="Normal 2 11 4 2" xfId="561"/>
    <cellStyle name="Normal 2 11 4 3" xfId="562"/>
    <cellStyle name="Normal 2 11 5" xfId="563"/>
    <cellStyle name="Normal 2 11 5 2" xfId="564"/>
    <cellStyle name="Normal 2 11 5 3" xfId="565"/>
    <cellStyle name="Normal 2 11 6" xfId="566"/>
    <cellStyle name="Normal 2 11 6 2" xfId="567"/>
    <cellStyle name="Normal 2 11 6 3" xfId="568"/>
    <cellStyle name="Normal 2 11 7" xfId="569"/>
    <cellStyle name="Normal 2 11 7 2" xfId="570"/>
    <cellStyle name="Normal 2 11 7 3" xfId="571"/>
    <cellStyle name="Normal 2 11 8" xfId="572"/>
    <cellStyle name="Normal 2 11 8 2" xfId="573"/>
    <cellStyle name="Normal 2 11 8 3" xfId="574"/>
    <cellStyle name="Normal 2 11 9" xfId="575"/>
    <cellStyle name="Normal 2 11 9 2" xfId="576"/>
    <cellStyle name="Normal 2 11 9 3" xfId="577"/>
    <cellStyle name="Normal 2 12" xfId="578"/>
    <cellStyle name="Normal 2 12 10" xfId="579"/>
    <cellStyle name="Normal 2 12 10 2" xfId="580"/>
    <cellStyle name="Normal 2 12 10 3" xfId="581"/>
    <cellStyle name="Normal 2 12 11" xfId="582"/>
    <cellStyle name="Normal 2 12 11 2" xfId="583"/>
    <cellStyle name="Normal 2 12 11 3" xfId="584"/>
    <cellStyle name="Normal 2 12 12" xfId="585"/>
    <cellStyle name="Normal 2 12 12 2" xfId="586"/>
    <cellStyle name="Normal 2 12 12 3" xfId="587"/>
    <cellStyle name="Normal 2 12 13" xfId="588"/>
    <cellStyle name="Normal 2 12 13 2" xfId="589"/>
    <cellStyle name="Normal 2 12 13 3" xfId="590"/>
    <cellStyle name="Normal 2 12 14" xfId="591"/>
    <cellStyle name="Normal 2 12 14 2" xfId="592"/>
    <cellStyle name="Normal 2 12 14 3" xfId="593"/>
    <cellStyle name="Normal 2 12 15" xfId="594"/>
    <cellStyle name="Normal 2 12 15 2" xfId="595"/>
    <cellStyle name="Normal 2 12 15 3" xfId="596"/>
    <cellStyle name="Normal 2 12 16" xfId="597"/>
    <cellStyle name="Normal 2 12 16 2" xfId="598"/>
    <cellStyle name="Normal 2 12 16 3" xfId="599"/>
    <cellStyle name="Normal 2 12 17" xfId="600"/>
    <cellStyle name="Normal 2 12 17 2" xfId="601"/>
    <cellStyle name="Normal 2 12 17 3" xfId="602"/>
    <cellStyle name="Normal 2 12 18" xfId="603"/>
    <cellStyle name="Normal 2 12 18 2" xfId="604"/>
    <cellStyle name="Normal 2 12 18 3" xfId="605"/>
    <cellStyle name="Normal 2 12 19" xfId="606"/>
    <cellStyle name="Normal 2 12 19 2" xfId="607"/>
    <cellStyle name="Normal 2 12 19 3" xfId="608"/>
    <cellStyle name="Normal 2 12 2" xfId="609"/>
    <cellStyle name="Normal 2 12 2 2" xfId="610"/>
    <cellStyle name="Normal 2 12 2 3" xfId="611"/>
    <cellStyle name="Normal 2 12 20" xfId="612"/>
    <cellStyle name="Normal 2 12 20 2" xfId="613"/>
    <cellStyle name="Normal 2 12 20 3" xfId="614"/>
    <cellStyle name="Normal 2 12 21" xfId="615"/>
    <cellStyle name="Normal 2 12 21 2" xfId="616"/>
    <cellStyle name="Normal 2 12 21 3" xfId="617"/>
    <cellStyle name="Normal 2 12 22" xfId="618"/>
    <cellStyle name="Normal 2 12 22 2" xfId="619"/>
    <cellStyle name="Normal 2 12 22 3" xfId="620"/>
    <cellStyle name="Normal 2 12 23" xfId="621"/>
    <cellStyle name="Normal 2 12 23 2" xfId="622"/>
    <cellStyle name="Normal 2 12 23 3" xfId="623"/>
    <cellStyle name="Normal 2 12 24" xfId="624"/>
    <cellStyle name="Normal 2 12 24 2" xfId="625"/>
    <cellStyle name="Normal 2 12 24 3" xfId="626"/>
    <cellStyle name="Normal 2 12 25" xfId="627"/>
    <cellStyle name="Normal 2 12 25 2" xfId="628"/>
    <cellStyle name="Normal 2 12 25 3" xfId="629"/>
    <cellStyle name="Normal 2 12 26" xfId="630"/>
    <cellStyle name="Normal 2 12 26 2" xfId="631"/>
    <cellStyle name="Normal 2 12 26 3" xfId="632"/>
    <cellStyle name="Normal 2 12 27" xfId="633"/>
    <cellStyle name="Normal 2 12 27 2" xfId="634"/>
    <cellStyle name="Normal 2 12 27 3" xfId="635"/>
    <cellStyle name="Normal 2 12 28" xfId="636"/>
    <cellStyle name="Normal 2 12 28 2" xfId="637"/>
    <cellStyle name="Normal 2 12 28 3" xfId="638"/>
    <cellStyle name="Normal 2 12 29" xfId="639"/>
    <cellStyle name="Normal 2 12 29 2" xfId="640"/>
    <cellStyle name="Normal 2 12 29 3" xfId="641"/>
    <cellStyle name="Normal 2 12 3" xfId="642"/>
    <cellStyle name="Normal 2 12 3 2" xfId="643"/>
    <cellStyle name="Normal 2 12 3 3" xfId="644"/>
    <cellStyle name="Normal 2 12 30" xfId="645"/>
    <cellStyle name="Normal 2 12 30 2" xfId="646"/>
    <cellStyle name="Normal 2 12 30 3" xfId="647"/>
    <cellStyle name="Normal 2 12 31" xfId="648"/>
    <cellStyle name="Normal 2 12 31 2" xfId="649"/>
    <cellStyle name="Normal 2 12 31 3" xfId="650"/>
    <cellStyle name="Normal 2 12 32" xfId="651"/>
    <cellStyle name="Normal 2 12 32 2" xfId="652"/>
    <cellStyle name="Normal 2 12 32 3" xfId="653"/>
    <cellStyle name="Normal 2 12 33" xfId="654"/>
    <cellStyle name="Normal 2 12 34" xfId="655"/>
    <cellStyle name="Normal 2 12 35" xfId="656"/>
    <cellStyle name="Normal 2 12 36" xfId="657"/>
    <cellStyle name="Normal 2 12 37" xfId="658"/>
    <cellStyle name="Normal 2 12 4" xfId="659"/>
    <cellStyle name="Normal 2 12 4 2" xfId="660"/>
    <cellStyle name="Normal 2 12 4 3" xfId="661"/>
    <cellStyle name="Normal 2 12 5" xfId="662"/>
    <cellStyle name="Normal 2 12 5 2" xfId="663"/>
    <cellStyle name="Normal 2 12 5 3" xfId="664"/>
    <cellStyle name="Normal 2 12 6" xfId="665"/>
    <cellStyle name="Normal 2 12 6 2" xfId="666"/>
    <cellStyle name="Normal 2 12 6 3" xfId="667"/>
    <cellStyle name="Normal 2 12 7" xfId="668"/>
    <cellStyle name="Normal 2 12 7 2" xfId="669"/>
    <cellStyle name="Normal 2 12 7 3" xfId="670"/>
    <cellStyle name="Normal 2 12 8" xfId="671"/>
    <cellStyle name="Normal 2 12 8 2" xfId="672"/>
    <cellStyle name="Normal 2 12 8 3" xfId="673"/>
    <cellStyle name="Normal 2 12 9" xfId="674"/>
    <cellStyle name="Normal 2 12 9 2" xfId="675"/>
    <cellStyle name="Normal 2 12 9 3" xfId="676"/>
    <cellStyle name="Normal 2 13" xfId="677"/>
    <cellStyle name="Normal 2 13 10" xfId="678"/>
    <cellStyle name="Normal 2 13 10 2" xfId="679"/>
    <cellStyle name="Normal 2 13 10 3" xfId="680"/>
    <cellStyle name="Normal 2 13 11" xfId="681"/>
    <cellStyle name="Normal 2 13 11 2" xfId="682"/>
    <cellStyle name="Normal 2 13 11 3" xfId="683"/>
    <cellStyle name="Normal 2 13 12" xfId="684"/>
    <cellStyle name="Normal 2 13 12 2" xfId="685"/>
    <cellStyle name="Normal 2 13 12 3" xfId="686"/>
    <cellStyle name="Normal 2 13 13" xfId="687"/>
    <cellStyle name="Normal 2 13 13 2" xfId="688"/>
    <cellStyle name="Normal 2 13 13 3" xfId="689"/>
    <cellStyle name="Normal 2 13 14" xfId="690"/>
    <cellStyle name="Normal 2 13 14 2" xfId="691"/>
    <cellStyle name="Normal 2 13 14 3" xfId="692"/>
    <cellStyle name="Normal 2 13 15" xfId="693"/>
    <cellStyle name="Normal 2 13 15 2" xfId="694"/>
    <cellStyle name="Normal 2 13 15 3" xfId="695"/>
    <cellStyle name="Normal 2 13 16" xfId="696"/>
    <cellStyle name="Normal 2 13 16 2" xfId="697"/>
    <cellStyle name="Normal 2 13 16 3" xfId="698"/>
    <cellStyle name="Normal 2 13 17" xfId="699"/>
    <cellStyle name="Normal 2 13 17 2" xfId="700"/>
    <cellStyle name="Normal 2 13 17 3" xfId="701"/>
    <cellStyle name="Normal 2 13 18" xfId="702"/>
    <cellStyle name="Normal 2 13 18 2" xfId="703"/>
    <cellStyle name="Normal 2 13 18 3" xfId="704"/>
    <cellStyle name="Normal 2 13 19" xfId="705"/>
    <cellStyle name="Normal 2 13 19 2" xfId="706"/>
    <cellStyle name="Normal 2 13 19 3" xfId="707"/>
    <cellStyle name="Normal 2 13 2" xfId="708"/>
    <cellStyle name="Normal 2 13 2 2" xfId="709"/>
    <cellStyle name="Normal 2 13 2 3" xfId="710"/>
    <cellStyle name="Normal 2 13 20" xfId="711"/>
    <cellStyle name="Normal 2 13 20 2" xfId="712"/>
    <cellStyle name="Normal 2 13 20 3" xfId="713"/>
    <cellStyle name="Normal 2 13 21" xfId="714"/>
    <cellStyle name="Normal 2 13 21 2" xfId="715"/>
    <cellStyle name="Normal 2 13 21 3" xfId="716"/>
    <cellStyle name="Normal 2 13 22" xfId="717"/>
    <cellStyle name="Normal 2 13 22 2" xfId="718"/>
    <cellStyle name="Normal 2 13 22 3" xfId="719"/>
    <cellStyle name="Normal 2 13 23" xfId="720"/>
    <cellStyle name="Normal 2 13 23 2" xfId="721"/>
    <cellStyle name="Normal 2 13 23 3" xfId="722"/>
    <cellStyle name="Normal 2 13 24" xfId="723"/>
    <cellStyle name="Normal 2 13 24 2" xfId="724"/>
    <cellStyle name="Normal 2 13 24 3" xfId="725"/>
    <cellStyle name="Normal 2 13 25" xfId="726"/>
    <cellStyle name="Normal 2 13 25 2" xfId="727"/>
    <cellStyle name="Normal 2 13 25 3" xfId="728"/>
    <cellStyle name="Normal 2 13 26" xfId="729"/>
    <cellStyle name="Normal 2 13 26 2" xfId="730"/>
    <cellStyle name="Normal 2 13 26 3" xfId="731"/>
    <cellStyle name="Normal 2 13 27" xfId="732"/>
    <cellStyle name="Normal 2 13 27 2" xfId="733"/>
    <cellStyle name="Normal 2 13 27 3" xfId="734"/>
    <cellStyle name="Normal 2 13 28" xfId="735"/>
    <cellStyle name="Normal 2 13 28 2" xfId="736"/>
    <cellStyle name="Normal 2 13 28 3" xfId="737"/>
    <cellStyle name="Normal 2 13 29" xfId="738"/>
    <cellStyle name="Normal 2 13 29 2" xfId="739"/>
    <cellStyle name="Normal 2 13 29 3" xfId="740"/>
    <cellStyle name="Normal 2 13 3" xfId="741"/>
    <cellStyle name="Normal 2 13 3 2" xfId="742"/>
    <cellStyle name="Normal 2 13 3 3" xfId="743"/>
    <cellStyle name="Normal 2 13 30" xfId="744"/>
    <cellStyle name="Normal 2 13 30 2" xfId="745"/>
    <cellStyle name="Normal 2 13 30 3" xfId="746"/>
    <cellStyle name="Normal 2 13 31" xfId="747"/>
    <cellStyle name="Normal 2 13 31 2" xfId="748"/>
    <cellStyle name="Normal 2 13 31 3" xfId="749"/>
    <cellStyle name="Normal 2 13 32" xfId="750"/>
    <cellStyle name="Normal 2 13 32 2" xfId="751"/>
    <cellStyle name="Normal 2 13 32 3" xfId="752"/>
    <cellStyle name="Normal 2 13 33" xfId="753"/>
    <cellStyle name="Normal 2 13 34" xfId="754"/>
    <cellStyle name="Normal 2 13 35" xfId="755"/>
    <cellStyle name="Normal 2 13 36" xfId="756"/>
    <cellStyle name="Normal 2 13 37" xfId="757"/>
    <cellStyle name="Normal 2 13 4" xfId="758"/>
    <cellStyle name="Normal 2 13 4 2" xfId="759"/>
    <cellStyle name="Normal 2 13 4 3" xfId="760"/>
    <cellStyle name="Normal 2 13 5" xfId="761"/>
    <cellStyle name="Normal 2 13 5 2" xfId="762"/>
    <cellStyle name="Normal 2 13 5 3" xfId="763"/>
    <cellStyle name="Normal 2 13 6" xfId="764"/>
    <cellStyle name="Normal 2 13 6 2" xfId="765"/>
    <cellStyle name="Normal 2 13 6 3" xfId="766"/>
    <cellStyle name="Normal 2 13 7" xfId="767"/>
    <cellStyle name="Normal 2 13 7 2" xfId="768"/>
    <cellStyle name="Normal 2 13 7 3" xfId="769"/>
    <cellStyle name="Normal 2 13 8" xfId="770"/>
    <cellStyle name="Normal 2 13 8 2" xfId="771"/>
    <cellStyle name="Normal 2 13 8 3" xfId="772"/>
    <cellStyle name="Normal 2 13 9" xfId="773"/>
    <cellStyle name="Normal 2 13 9 2" xfId="774"/>
    <cellStyle name="Normal 2 13 9 3" xfId="775"/>
    <cellStyle name="Normal 2 14" xfId="776"/>
    <cellStyle name="Normal 2 14 10" xfId="777"/>
    <cellStyle name="Normal 2 14 10 2" xfId="778"/>
    <cellStyle name="Normal 2 14 10 3" xfId="779"/>
    <cellStyle name="Normal 2 14 11" xfId="780"/>
    <cellStyle name="Normal 2 14 11 2" xfId="781"/>
    <cellStyle name="Normal 2 14 11 3" xfId="782"/>
    <cellStyle name="Normal 2 14 12" xfId="783"/>
    <cellStyle name="Normal 2 14 12 2" xfId="784"/>
    <cellStyle name="Normal 2 14 12 3" xfId="785"/>
    <cellStyle name="Normal 2 14 13" xfId="786"/>
    <cellStyle name="Normal 2 14 13 2" xfId="787"/>
    <cellStyle name="Normal 2 14 13 3" xfId="788"/>
    <cellStyle name="Normal 2 14 14" xfId="789"/>
    <cellStyle name="Normal 2 14 14 2" xfId="790"/>
    <cellStyle name="Normal 2 14 14 3" xfId="791"/>
    <cellStyle name="Normal 2 14 15" xfId="792"/>
    <cellStyle name="Normal 2 14 15 2" xfId="793"/>
    <cellStyle name="Normal 2 14 15 3" xfId="794"/>
    <cellStyle name="Normal 2 14 16" xfId="795"/>
    <cellStyle name="Normal 2 14 16 2" xfId="796"/>
    <cellStyle name="Normal 2 14 16 3" xfId="797"/>
    <cellStyle name="Normal 2 14 17" xfId="798"/>
    <cellStyle name="Normal 2 14 17 2" xfId="799"/>
    <cellStyle name="Normal 2 14 17 3" xfId="800"/>
    <cellStyle name="Normal 2 14 18" xfId="801"/>
    <cellStyle name="Normal 2 14 18 2" xfId="802"/>
    <cellStyle name="Normal 2 14 18 3" xfId="803"/>
    <cellStyle name="Normal 2 14 19" xfId="804"/>
    <cellStyle name="Normal 2 14 19 2" xfId="805"/>
    <cellStyle name="Normal 2 14 19 3" xfId="806"/>
    <cellStyle name="Normal 2 14 2" xfId="807"/>
    <cellStyle name="Normal 2 14 2 2" xfId="808"/>
    <cellStyle name="Normal 2 14 2 3" xfId="809"/>
    <cellStyle name="Normal 2 14 20" xfId="810"/>
    <cellStyle name="Normal 2 14 20 2" xfId="811"/>
    <cellStyle name="Normal 2 14 20 3" xfId="812"/>
    <cellStyle name="Normal 2 14 21" xfId="813"/>
    <cellStyle name="Normal 2 14 21 2" xfId="814"/>
    <cellStyle name="Normal 2 14 21 3" xfId="815"/>
    <cellStyle name="Normal 2 14 22" xfId="816"/>
    <cellStyle name="Normal 2 14 22 2" xfId="817"/>
    <cellStyle name="Normal 2 14 22 3" xfId="818"/>
    <cellStyle name="Normal 2 14 23" xfId="819"/>
    <cellStyle name="Normal 2 14 23 2" xfId="820"/>
    <cellStyle name="Normal 2 14 23 3" xfId="821"/>
    <cellStyle name="Normal 2 14 24" xfId="822"/>
    <cellStyle name="Normal 2 14 24 2" xfId="823"/>
    <cellStyle name="Normal 2 14 24 3" xfId="824"/>
    <cellStyle name="Normal 2 14 25" xfId="825"/>
    <cellStyle name="Normal 2 14 25 2" xfId="826"/>
    <cellStyle name="Normal 2 14 25 3" xfId="827"/>
    <cellStyle name="Normal 2 14 26" xfId="828"/>
    <cellStyle name="Normal 2 14 26 2" xfId="829"/>
    <cellStyle name="Normal 2 14 26 3" xfId="830"/>
    <cellStyle name="Normal 2 14 27" xfId="831"/>
    <cellStyle name="Normal 2 14 27 2" xfId="832"/>
    <cellStyle name="Normal 2 14 27 3" xfId="833"/>
    <cellStyle name="Normal 2 14 28" xfId="834"/>
    <cellStyle name="Normal 2 14 28 2" xfId="835"/>
    <cellStyle name="Normal 2 14 28 3" xfId="836"/>
    <cellStyle name="Normal 2 14 29" xfId="837"/>
    <cellStyle name="Normal 2 14 29 2" xfId="838"/>
    <cellStyle name="Normal 2 14 29 3" xfId="839"/>
    <cellStyle name="Normal 2 14 3" xfId="840"/>
    <cellStyle name="Normal 2 14 3 2" xfId="841"/>
    <cellStyle name="Normal 2 14 3 3" xfId="842"/>
    <cellStyle name="Normal 2 14 30" xfId="843"/>
    <cellStyle name="Normal 2 14 30 2" xfId="844"/>
    <cellStyle name="Normal 2 14 30 3" xfId="845"/>
    <cellStyle name="Normal 2 14 31" xfId="846"/>
    <cellStyle name="Normal 2 14 31 2" xfId="847"/>
    <cellStyle name="Normal 2 14 31 3" xfId="848"/>
    <cellStyle name="Normal 2 14 32" xfId="849"/>
    <cellStyle name="Normal 2 14 32 2" xfId="850"/>
    <cellStyle name="Normal 2 14 32 3" xfId="851"/>
    <cellStyle name="Normal 2 14 33" xfId="852"/>
    <cellStyle name="Normal 2 14 34" xfId="853"/>
    <cellStyle name="Normal 2 14 35" xfId="854"/>
    <cellStyle name="Normal 2 14 36" xfId="855"/>
    <cellStyle name="Normal 2 14 37" xfId="856"/>
    <cellStyle name="Normal 2 14 4" xfId="857"/>
    <cellStyle name="Normal 2 14 4 2" xfId="858"/>
    <cellStyle name="Normal 2 14 4 3" xfId="859"/>
    <cellStyle name="Normal 2 14 5" xfId="860"/>
    <cellStyle name="Normal 2 14 5 2" xfId="861"/>
    <cellStyle name="Normal 2 14 5 3" xfId="862"/>
    <cellStyle name="Normal 2 14 6" xfId="863"/>
    <cellStyle name="Normal 2 14 6 2" xfId="864"/>
    <cellStyle name="Normal 2 14 6 3" xfId="865"/>
    <cellStyle name="Normal 2 14 7" xfId="866"/>
    <cellStyle name="Normal 2 14 7 2" xfId="867"/>
    <cellStyle name="Normal 2 14 7 3" xfId="868"/>
    <cellStyle name="Normal 2 14 8" xfId="869"/>
    <cellStyle name="Normal 2 14 8 2" xfId="870"/>
    <cellStyle name="Normal 2 14 8 3" xfId="871"/>
    <cellStyle name="Normal 2 14 9" xfId="872"/>
    <cellStyle name="Normal 2 14 9 2" xfId="873"/>
    <cellStyle name="Normal 2 14 9 3" xfId="874"/>
    <cellStyle name="Normal 2 15" xfId="875"/>
    <cellStyle name="Normal 2 15 10" xfId="876"/>
    <cellStyle name="Normal 2 15 10 2" xfId="877"/>
    <cellStyle name="Normal 2 15 10 3" xfId="878"/>
    <cellStyle name="Normal 2 15 11" xfId="879"/>
    <cellStyle name="Normal 2 15 11 2" xfId="880"/>
    <cellStyle name="Normal 2 15 11 3" xfId="881"/>
    <cellStyle name="Normal 2 15 12" xfId="882"/>
    <cellStyle name="Normal 2 15 12 2" xfId="883"/>
    <cellStyle name="Normal 2 15 12 3" xfId="884"/>
    <cellStyle name="Normal 2 15 13" xfId="885"/>
    <cellStyle name="Normal 2 15 13 2" xfId="886"/>
    <cellStyle name="Normal 2 15 13 3" xfId="887"/>
    <cellStyle name="Normal 2 15 14" xfId="888"/>
    <cellStyle name="Normal 2 15 14 2" xfId="889"/>
    <cellStyle name="Normal 2 15 14 3" xfId="890"/>
    <cellStyle name="Normal 2 15 15" xfId="891"/>
    <cellStyle name="Normal 2 15 15 2" xfId="892"/>
    <cellStyle name="Normal 2 15 15 3" xfId="893"/>
    <cellStyle name="Normal 2 15 16" xfId="894"/>
    <cellStyle name="Normal 2 15 16 2" xfId="895"/>
    <cellStyle name="Normal 2 15 16 3" xfId="896"/>
    <cellStyle name="Normal 2 15 17" xfId="897"/>
    <cellStyle name="Normal 2 15 17 2" xfId="898"/>
    <cellStyle name="Normal 2 15 17 3" xfId="899"/>
    <cellStyle name="Normal 2 15 18" xfId="900"/>
    <cellStyle name="Normal 2 15 18 2" xfId="901"/>
    <cellStyle name="Normal 2 15 18 3" xfId="902"/>
    <cellStyle name="Normal 2 15 19" xfId="903"/>
    <cellStyle name="Normal 2 15 19 2" xfId="904"/>
    <cellStyle name="Normal 2 15 19 3" xfId="905"/>
    <cellStyle name="Normal 2 15 2" xfId="906"/>
    <cellStyle name="Normal 2 15 2 2" xfId="907"/>
    <cellStyle name="Normal 2 15 2 3" xfId="908"/>
    <cellStyle name="Normal 2 15 20" xfId="909"/>
    <cellStyle name="Normal 2 15 20 2" xfId="910"/>
    <cellStyle name="Normal 2 15 20 3" xfId="911"/>
    <cellStyle name="Normal 2 15 21" xfId="912"/>
    <cellStyle name="Normal 2 15 21 2" xfId="913"/>
    <cellStyle name="Normal 2 15 21 3" xfId="914"/>
    <cellStyle name="Normal 2 15 22" xfId="915"/>
    <cellStyle name="Normal 2 15 22 2" xfId="916"/>
    <cellStyle name="Normal 2 15 22 3" xfId="917"/>
    <cellStyle name="Normal 2 15 23" xfId="918"/>
    <cellStyle name="Normal 2 15 23 2" xfId="919"/>
    <cellStyle name="Normal 2 15 23 3" xfId="920"/>
    <cellStyle name="Normal 2 15 24" xfId="921"/>
    <cellStyle name="Normal 2 15 24 2" xfId="922"/>
    <cellStyle name="Normal 2 15 24 3" xfId="923"/>
    <cellStyle name="Normal 2 15 25" xfId="924"/>
    <cellStyle name="Normal 2 15 25 2" xfId="925"/>
    <cellStyle name="Normal 2 15 25 3" xfId="926"/>
    <cellStyle name="Normal 2 15 26" xfId="927"/>
    <cellStyle name="Normal 2 15 26 2" xfId="928"/>
    <cellStyle name="Normal 2 15 26 3" xfId="929"/>
    <cellStyle name="Normal 2 15 27" xfId="930"/>
    <cellStyle name="Normal 2 15 27 2" xfId="931"/>
    <cellStyle name="Normal 2 15 27 3" xfId="932"/>
    <cellStyle name="Normal 2 15 28" xfId="933"/>
    <cellStyle name="Normal 2 15 28 2" xfId="934"/>
    <cellStyle name="Normal 2 15 28 3" xfId="935"/>
    <cellStyle name="Normal 2 15 29" xfId="936"/>
    <cellStyle name="Normal 2 15 29 2" xfId="937"/>
    <cellStyle name="Normal 2 15 29 3" xfId="938"/>
    <cellStyle name="Normal 2 15 3" xfId="939"/>
    <cellStyle name="Normal 2 15 3 2" xfId="940"/>
    <cellStyle name="Normal 2 15 3 3" xfId="941"/>
    <cellStyle name="Normal 2 15 30" xfId="942"/>
    <cellStyle name="Normal 2 15 30 2" xfId="943"/>
    <cellStyle name="Normal 2 15 30 3" xfId="944"/>
    <cellStyle name="Normal 2 15 31" xfId="945"/>
    <cellStyle name="Normal 2 15 31 2" xfId="946"/>
    <cellStyle name="Normal 2 15 31 3" xfId="947"/>
    <cellStyle name="Normal 2 15 32" xfId="948"/>
    <cellStyle name="Normal 2 15 32 2" xfId="949"/>
    <cellStyle name="Normal 2 15 32 3" xfId="950"/>
    <cellStyle name="Normal 2 15 33" xfId="951"/>
    <cellStyle name="Normal 2 15 34" xfId="952"/>
    <cellStyle name="Normal 2 15 4" xfId="953"/>
    <cellStyle name="Normal 2 15 4 2" xfId="954"/>
    <cellStyle name="Normal 2 15 4 3" xfId="955"/>
    <cellStyle name="Normal 2 15 5" xfId="956"/>
    <cellStyle name="Normal 2 15 5 2" xfId="957"/>
    <cellStyle name="Normal 2 15 5 3" xfId="958"/>
    <cellStyle name="Normal 2 15 6" xfId="959"/>
    <cellStyle name="Normal 2 15 6 2" xfId="960"/>
    <cellStyle name="Normal 2 15 6 3" xfId="961"/>
    <cellStyle name="Normal 2 15 7" xfId="962"/>
    <cellStyle name="Normal 2 15 7 2" xfId="963"/>
    <cellStyle name="Normal 2 15 7 3" xfId="964"/>
    <cellStyle name="Normal 2 15 8" xfId="965"/>
    <cellStyle name="Normal 2 15 8 2" xfId="966"/>
    <cellStyle name="Normal 2 15 8 3" xfId="967"/>
    <cellStyle name="Normal 2 15 9" xfId="968"/>
    <cellStyle name="Normal 2 15 9 2" xfId="969"/>
    <cellStyle name="Normal 2 15 9 3" xfId="970"/>
    <cellStyle name="Normal 2 16" xfId="971"/>
    <cellStyle name="Normal 2 16 10" xfId="972"/>
    <cellStyle name="Normal 2 16 10 2" xfId="973"/>
    <cellStyle name="Normal 2 16 10 3" xfId="974"/>
    <cellStyle name="Normal 2 16 11" xfId="975"/>
    <cellStyle name="Normal 2 16 11 2" xfId="976"/>
    <cellStyle name="Normal 2 16 11 3" xfId="977"/>
    <cellStyle name="Normal 2 16 12" xfId="978"/>
    <cellStyle name="Normal 2 16 12 2" xfId="979"/>
    <cellStyle name="Normal 2 16 12 3" xfId="980"/>
    <cellStyle name="Normal 2 16 13" xfId="981"/>
    <cellStyle name="Normal 2 16 13 2" xfId="982"/>
    <cellStyle name="Normal 2 16 13 3" xfId="983"/>
    <cellStyle name="Normal 2 16 14" xfId="984"/>
    <cellStyle name="Normal 2 16 14 2" xfId="985"/>
    <cellStyle name="Normal 2 16 14 3" xfId="986"/>
    <cellStyle name="Normal 2 16 15" xfId="987"/>
    <cellStyle name="Normal 2 16 15 2" xfId="988"/>
    <cellStyle name="Normal 2 16 15 3" xfId="989"/>
    <cellStyle name="Normal 2 16 16" xfId="990"/>
    <cellStyle name="Normal 2 16 16 2" xfId="991"/>
    <cellStyle name="Normal 2 16 16 3" xfId="992"/>
    <cellStyle name="Normal 2 16 17" xfId="993"/>
    <cellStyle name="Normal 2 16 17 2" xfId="994"/>
    <cellStyle name="Normal 2 16 17 3" xfId="995"/>
    <cellStyle name="Normal 2 16 18" xfId="996"/>
    <cellStyle name="Normal 2 16 18 2" xfId="997"/>
    <cellStyle name="Normal 2 16 18 3" xfId="998"/>
    <cellStyle name="Normal 2 16 19" xfId="999"/>
    <cellStyle name="Normal 2 16 19 2" xfId="1000"/>
    <cellStyle name="Normal 2 16 19 3" xfId="1001"/>
    <cellStyle name="Normal 2 16 2" xfId="1002"/>
    <cellStyle name="Normal 2 16 2 2" xfId="1003"/>
    <cellStyle name="Normal 2 16 2 3" xfId="1004"/>
    <cellStyle name="Normal 2 16 20" xfId="1005"/>
    <cellStyle name="Normal 2 16 20 2" xfId="1006"/>
    <cellStyle name="Normal 2 16 20 3" xfId="1007"/>
    <cellStyle name="Normal 2 16 21" xfId="1008"/>
    <cellStyle name="Normal 2 16 21 2" xfId="1009"/>
    <cellStyle name="Normal 2 16 21 3" xfId="1010"/>
    <cellStyle name="Normal 2 16 22" xfId="1011"/>
    <cellStyle name="Normal 2 16 22 2" xfId="1012"/>
    <cellStyle name="Normal 2 16 22 3" xfId="1013"/>
    <cellStyle name="Normal 2 16 23" xfId="1014"/>
    <cellStyle name="Normal 2 16 23 2" xfId="1015"/>
    <cellStyle name="Normal 2 16 23 3" xfId="1016"/>
    <cellStyle name="Normal 2 16 24" xfId="1017"/>
    <cellStyle name="Normal 2 16 24 2" xfId="1018"/>
    <cellStyle name="Normal 2 16 24 3" xfId="1019"/>
    <cellStyle name="Normal 2 16 25" xfId="1020"/>
    <cellStyle name="Normal 2 16 25 2" xfId="1021"/>
    <cellStyle name="Normal 2 16 25 3" xfId="1022"/>
    <cellStyle name="Normal 2 16 26" xfId="1023"/>
    <cellStyle name="Normal 2 16 26 2" xfId="1024"/>
    <cellStyle name="Normal 2 16 26 3" xfId="1025"/>
    <cellStyle name="Normal 2 16 27" xfId="1026"/>
    <cellStyle name="Normal 2 16 27 2" xfId="1027"/>
    <cellStyle name="Normal 2 16 27 3" xfId="1028"/>
    <cellStyle name="Normal 2 16 28" xfId="1029"/>
    <cellStyle name="Normal 2 16 28 2" xfId="1030"/>
    <cellStyle name="Normal 2 16 28 3" xfId="1031"/>
    <cellStyle name="Normal 2 16 29" xfId="1032"/>
    <cellStyle name="Normal 2 16 29 2" xfId="1033"/>
    <cellStyle name="Normal 2 16 29 3" xfId="1034"/>
    <cellStyle name="Normal 2 16 3" xfId="1035"/>
    <cellStyle name="Normal 2 16 3 2" xfId="1036"/>
    <cellStyle name="Normal 2 16 3 3" xfId="1037"/>
    <cellStyle name="Normal 2 16 30" xfId="1038"/>
    <cellStyle name="Normal 2 16 30 2" xfId="1039"/>
    <cellStyle name="Normal 2 16 30 3" xfId="1040"/>
    <cellStyle name="Normal 2 16 31" xfId="1041"/>
    <cellStyle name="Normal 2 16 31 2" xfId="1042"/>
    <cellStyle name="Normal 2 16 31 3" xfId="1043"/>
    <cellStyle name="Normal 2 16 32" xfId="1044"/>
    <cellStyle name="Normal 2 16 32 2" xfId="1045"/>
    <cellStyle name="Normal 2 16 32 3" xfId="1046"/>
    <cellStyle name="Normal 2 16 33" xfId="1047"/>
    <cellStyle name="Normal 2 16 34" xfId="1048"/>
    <cellStyle name="Normal 2 16 4" xfId="1049"/>
    <cellStyle name="Normal 2 16 4 2" xfId="1050"/>
    <cellStyle name="Normal 2 16 4 3" xfId="1051"/>
    <cellStyle name="Normal 2 16 5" xfId="1052"/>
    <cellStyle name="Normal 2 16 5 2" xfId="1053"/>
    <cellStyle name="Normal 2 16 5 3" xfId="1054"/>
    <cellStyle name="Normal 2 16 6" xfId="1055"/>
    <cellStyle name="Normal 2 16 6 2" xfId="1056"/>
    <cellStyle name="Normal 2 16 6 3" xfId="1057"/>
    <cellStyle name="Normal 2 16 7" xfId="1058"/>
    <cellStyle name="Normal 2 16 7 2" xfId="1059"/>
    <cellStyle name="Normal 2 16 7 3" xfId="1060"/>
    <cellStyle name="Normal 2 16 8" xfId="1061"/>
    <cellStyle name="Normal 2 16 8 2" xfId="1062"/>
    <cellStyle name="Normal 2 16 8 3" xfId="1063"/>
    <cellStyle name="Normal 2 16 9" xfId="1064"/>
    <cellStyle name="Normal 2 16 9 2" xfId="1065"/>
    <cellStyle name="Normal 2 16 9 3" xfId="1066"/>
    <cellStyle name="Normal 2 17" xfId="1067"/>
    <cellStyle name="Normal 2 17 10" xfId="1068"/>
    <cellStyle name="Normal 2 17 10 2" xfId="1069"/>
    <cellStyle name="Normal 2 17 10 3" xfId="1070"/>
    <cellStyle name="Normal 2 17 11" xfId="1071"/>
    <cellStyle name="Normal 2 17 11 2" xfId="1072"/>
    <cellStyle name="Normal 2 17 11 3" xfId="1073"/>
    <cellStyle name="Normal 2 17 12" xfId="1074"/>
    <cellStyle name="Normal 2 17 12 2" xfId="1075"/>
    <cellStyle name="Normal 2 17 12 3" xfId="1076"/>
    <cellStyle name="Normal 2 17 13" xfId="1077"/>
    <cellStyle name="Normal 2 17 13 2" xfId="1078"/>
    <cellStyle name="Normal 2 17 13 3" xfId="1079"/>
    <cellStyle name="Normal 2 17 14" xfId="1080"/>
    <cellStyle name="Normal 2 17 14 2" xfId="1081"/>
    <cellStyle name="Normal 2 17 14 3" xfId="1082"/>
    <cellStyle name="Normal 2 17 15" xfId="1083"/>
    <cellStyle name="Normal 2 17 15 2" xfId="1084"/>
    <cellStyle name="Normal 2 17 15 3" xfId="1085"/>
    <cellStyle name="Normal 2 17 16" xfId="1086"/>
    <cellStyle name="Normal 2 17 16 2" xfId="1087"/>
    <cellStyle name="Normal 2 17 16 3" xfId="1088"/>
    <cellStyle name="Normal 2 17 17" xfId="1089"/>
    <cellStyle name="Normal 2 17 17 2" xfId="1090"/>
    <cellStyle name="Normal 2 17 17 3" xfId="1091"/>
    <cellStyle name="Normal 2 17 18" xfId="1092"/>
    <cellStyle name="Normal 2 17 18 2" xfId="1093"/>
    <cellStyle name="Normal 2 17 18 3" xfId="1094"/>
    <cellStyle name="Normal 2 17 19" xfId="1095"/>
    <cellStyle name="Normal 2 17 19 2" xfId="1096"/>
    <cellStyle name="Normal 2 17 19 3" xfId="1097"/>
    <cellStyle name="Normal 2 17 2" xfId="1098"/>
    <cellStyle name="Normal 2 17 2 2" xfId="1099"/>
    <cellStyle name="Normal 2 17 2 3" xfId="1100"/>
    <cellStyle name="Normal 2 17 20" xfId="1101"/>
    <cellStyle name="Normal 2 17 20 2" xfId="1102"/>
    <cellStyle name="Normal 2 17 20 3" xfId="1103"/>
    <cellStyle name="Normal 2 17 21" xfId="1104"/>
    <cellStyle name="Normal 2 17 21 2" xfId="1105"/>
    <cellStyle name="Normal 2 17 21 3" xfId="1106"/>
    <cellStyle name="Normal 2 17 22" xfId="1107"/>
    <cellStyle name="Normal 2 17 22 2" xfId="1108"/>
    <cellStyle name="Normal 2 17 22 3" xfId="1109"/>
    <cellStyle name="Normal 2 17 23" xfId="1110"/>
    <cellStyle name="Normal 2 17 23 2" xfId="1111"/>
    <cellStyle name="Normal 2 17 23 3" xfId="1112"/>
    <cellStyle name="Normal 2 17 24" xfId="1113"/>
    <cellStyle name="Normal 2 17 24 2" xfId="1114"/>
    <cellStyle name="Normal 2 17 24 3" xfId="1115"/>
    <cellStyle name="Normal 2 17 25" xfId="1116"/>
    <cellStyle name="Normal 2 17 25 2" xfId="1117"/>
    <cellStyle name="Normal 2 17 25 3" xfId="1118"/>
    <cellStyle name="Normal 2 17 26" xfId="1119"/>
    <cellStyle name="Normal 2 17 26 2" xfId="1120"/>
    <cellStyle name="Normal 2 17 26 3" xfId="1121"/>
    <cellStyle name="Normal 2 17 27" xfId="1122"/>
    <cellStyle name="Normal 2 17 27 2" xfId="1123"/>
    <cellStyle name="Normal 2 17 27 3" xfId="1124"/>
    <cellStyle name="Normal 2 17 28" xfId="1125"/>
    <cellStyle name="Normal 2 17 28 2" xfId="1126"/>
    <cellStyle name="Normal 2 17 28 3" xfId="1127"/>
    <cellStyle name="Normal 2 17 29" xfId="1128"/>
    <cellStyle name="Normal 2 17 29 2" xfId="1129"/>
    <cellStyle name="Normal 2 17 29 3" xfId="1130"/>
    <cellStyle name="Normal 2 17 3" xfId="1131"/>
    <cellStyle name="Normal 2 17 3 2" xfId="1132"/>
    <cellStyle name="Normal 2 17 3 3" xfId="1133"/>
    <cellStyle name="Normal 2 17 30" xfId="1134"/>
    <cellStyle name="Normal 2 17 30 2" xfId="1135"/>
    <cellStyle name="Normal 2 17 30 3" xfId="1136"/>
    <cellStyle name="Normal 2 17 31" xfId="1137"/>
    <cellStyle name="Normal 2 17 31 2" xfId="1138"/>
    <cellStyle name="Normal 2 17 31 3" xfId="1139"/>
    <cellStyle name="Normal 2 17 32" xfId="1140"/>
    <cellStyle name="Normal 2 17 32 2" xfId="1141"/>
    <cellStyle name="Normal 2 17 32 3" xfId="1142"/>
    <cellStyle name="Normal 2 17 33" xfId="1143"/>
    <cellStyle name="Normal 2 17 34" xfId="1144"/>
    <cellStyle name="Normal 2 17 4" xfId="1145"/>
    <cellStyle name="Normal 2 17 4 2" xfId="1146"/>
    <cellStyle name="Normal 2 17 4 3" xfId="1147"/>
    <cellStyle name="Normal 2 17 5" xfId="1148"/>
    <cellStyle name="Normal 2 17 5 2" xfId="1149"/>
    <cellStyle name="Normal 2 17 5 3" xfId="1150"/>
    <cellStyle name="Normal 2 17 6" xfId="1151"/>
    <cellStyle name="Normal 2 17 6 2" xfId="1152"/>
    <cellStyle name="Normal 2 17 6 3" xfId="1153"/>
    <cellStyle name="Normal 2 17 7" xfId="1154"/>
    <cellStyle name="Normal 2 17 7 2" xfId="1155"/>
    <cellStyle name="Normal 2 17 7 3" xfId="1156"/>
    <cellStyle name="Normal 2 17 8" xfId="1157"/>
    <cellStyle name="Normal 2 17 8 2" xfId="1158"/>
    <cellStyle name="Normal 2 17 8 3" xfId="1159"/>
    <cellStyle name="Normal 2 17 9" xfId="1160"/>
    <cellStyle name="Normal 2 17 9 2" xfId="1161"/>
    <cellStyle name="Normal 2 17 9 3" xfId="1162"/>
    <cellStyle name="Normal 2 18" xfId="1163"/>
    <cellStyle name="Normal 2 18 10" xfId="1164"/>
    <cellStyle name="Normal 2 18 10 2" xfId="1165"/>
    <cellStyle name="Normal 2 18 10 3" xfId="1166"/>
    <cellStyle name="Normal 2 18 11" xfId="1167"/>
    <cellStyle name="Normal 2 18 11 2" xfId="1168"/>
    <cellStyle name="Normal 2 18 11 3" xfId="1169"/>
    <cellStyle name="Normal 2 18 12" xfId="1170"/>
    <cellStyle name="Normal 2 18 12 2" xfId="1171"/>
    <cellStyle name="Normal 2 18 12 3" xfId="1172"/>
    <cellStyle name="Normal 2 18 13" xfId="1173"/>
    <cellStyle name="Normal 2 18 13 2" xfId="1174"/>
    <cellStyle name="Normal 2 18 13 3" xfId="1175"/>
    <cellStyle name="Normal 2 18 14" xfId="1176"/>
    <cellStyle name="Normal 2 18 14 2" xfId="1177"/>
    <cellStyle name="Normal 2 18 14 3" xfId="1178"/>
    <cellStyle name="Normal 2 18 15" xfId="1179"/>
    <cellStyle name="Normal 2 18 15 2" xfId="1180"/>
    <cellStyle name="Normal 2 18 15 3" xfId="1181"/>
    <cellStyle name="Normal 2 18 16" xfId="1182"/>
    <cellStyle name="Normal 2 18 16 2" xfId="1183"/>
    <cellStyle name="Normal 2 18 16 3" xfId="1184"/>
    <cellStyle name="Normal 2 18 17" xfId="1185"/>
    <cellStyle name="Normal 2 18 17 2" xfId="1186"/>
    <cellStyle name="Normal 2 18 17 3" xfId="1187"/>
    <cellStyle name="Normal 2 18 18" xfId="1188"/>
    <cellStyle name="Normal 2 18 18 2" xfId="1189"/>
    <cellStyle name="Normal 2 18 18 3" xfId="1190"/>
    <cellStyle name="Normal 2 18 19" xfId="1191"/>
    <cellStyle name="Normal 2 18 19 2" xfId="1192"/>
    <cellStyle name="Normal 2 18 19 3" xfId="1193"/>
    <cellStyle name="Normal 2 18 2" xfId="1194"/>
    <cellStyle name="Normal 2 18 2 2" xfId="1195"/>
    <cellStyle name="Normal 2 18 2 3" xfId="1196"/>
    <cellStyle name="Normal 2 18 20" xfId="1197"/>
    <cellStyle name="Normal 2 18 20 2" xfId="1198"/>
    <cellStyle name="Normal 2 18 20 3" xfId="1199"/>
    <cellStyle name="Normal 2 18 21" xfId="1200"/>
    <cellStyle name="Normal 2 18 21 2" xfId="1201"/>
    <cellStyle name="Normal 2 18 21 3" xfId="1202"/>
    <cellStyle name="Normal 2 18 22" xfId="1203"/>
    <cellStyle name="Normal 2 18 22 2" xfId="1204"/>
    <cellStyle name="Normal 2 18 22 3" xfId="1205"/>
    <cellStyle name="Normal 2 18 23" xfId="1206"/>
    <cellStyle name="Normal 2 18 23 2" xfId="1207"/>
    <cellStyle name="Normal 2 18 23 3" xfId="1208"/>
    <cellStyle name="Normal 2 18 24" xfId="1209"/>
    <cellStyle name="Normal 2 18 24 2" xfId="1210"/>
    <cellStyle name="Normal 2 18 24 3" xfId="1211"/>
    <cellStyle name="Normal 2 18 25" xfId="1212"/>
    <cellStyle name="Normal 2 18 25 2" xfId="1213"/>
    <cellStyle name="Normal 2 18 25 3" xfId="1214"/>
    <cellStyle name="Normal 2 18 26" xfId="1215"/>
    <cellStyle name="Normal 2 18 26 2" xfId="1216"/>
    <cellStyle name="Normal 2 18 26 3" xfId="1217"/>
    <cellStyle name="Normal 2 18 27" xfId="1218"/>
    <cellStyle name="Normal 2 18 27 2" xfId="1219"/>
    <cellStyle name="Normal 2 18 27 3" xfId="1220"/>
    <cellStyle name="Normal 2 18 28" xfId="1221"/>
    <cellStyle name="Normal 2 18 28 2" xfId="1222"/>
    <cellStyle name="Normal 2 18 28 3" xfId="1223"/>
    <cellStyle name="Normal 2 18 29" xfId="1224"/>
    <cellStyle name="Normal 2 18 29 2" xfId="1225"/>
    <cellStyle name="Normal 2 18 29 3" xfId="1226"/>
    <cellStyle name="Normal 2 18 3" xfId="1227"/>
    <cellStyle name="Normal 2 18 3 2" xfId="1228"/>
    <cellStyle name="Normal 2 18 3 3" xfId="1229"/>
    <cellStyle name="Normal 2 18 30" xfId="1230"/>
    <cellStyle name="Normal 2 18 30 2" xfId="1231"/>
    <cellStyle name="Normal 2 18 30 3" xfId="1232"/>
    <cellStyle name="Normal 2 18 31" xfId="1233"/>
    <cellStyle name="Normal 2 18 31 2" xfId="1234"/>
    <cellStyle name="Normal 2 18 31 3" xfId="1235"/>
    <cellStyle name="Normal 2 18 32" xfId="1236"/>
    <cellStyle name="Normal 2 18 32 2" xfId="1237"/>
    <cellStyle name="Normal 2 18 32 3" xfId="1238"/>
    <cellStyle name="Normal 2 18 33" xfId="1239"/>
    <cellStyle name="Normal 2 18 34" xfId="1240"/>
    <cellStyle name="Normal 2 18 35" xfId="1241"/>
    <cellStyle name="Normal 2 18 36" xfId="1242"/>
    <cellStyle name="Normal 2 18 37" xfId="1243"/>
    <cellStyle name="Normal 2 18 38" xfId="1244"/>
    <cellStyle name="Normal 2 18 4" xfId="1245"/>
    <cellStyle name="Normal 2 18 4 2" xfId="1246"/>
    <cellStyle name="Normal 2 18 4 3" xfId="1247"/>
    <cellStyle name="Normal 2 18 5" xfId="1248"/>
    <cellStyle name="Normal 2 18 5 2" xfId="1249"/>
    <cellStyle name="Normal 2 18 5 3" xfId="1250"/>
    <cellStyle name="Normal 2 18 6" xfId="1251"/>
    <cellStyle name="Normal 2 18 6 2" xfId="1252"/>
    <cellStyle name="Normal 2 18 6 3" xfId="1253"/>
    <cellStyle name="Normal 2 18 7" xfId="1254"/>
    <cellStyle name="Normal 2 18 7 2" xfId="1255"/>
    <cellStyle name="Normal 2 18 7 3" xfId="1256"/>
    <cellStyle name="Normal 2 18 8" xfId="1257"/>
    <cellStyle name="Normal 2 18 8 2" xfId="1258"/>
    <cellStyle name="Normal 2 18 8 3" xfId="1259"/>
    <cellStyle name="Normal 2 18 9" xfId="1260"/>
    <cellStyle name="Normal 2 18 9 2" xfId="1261"/>
    <cellStyle name="Normal 2 18 9 3" xfId="1262"/>
    <cellStyle name="Normal 2 19" xfId="1263"/>
    <cellStyle name="Normal 2 19 2" xfId="1264"/>
    <cellStyle name="Normal 2 19 3" xfId="1265"/>
    <cellStyle name="Normal 2 2" xfId="1266"/>
    <cellStyle name="Normal 2 2 10" xfId="1267"/>
    <cellStyle name="Normal 2 2 10 2" xfId="1268"/>
    <cellStyle name="Normal 2 2 10 3" xfId="1269"/>
    <cellStyle name="Normal 2 2 11" xfId="1270"/>
    <cellStyle name="Normal 2 2 11 2" xfId="1271"/>
    <cellStyle name="Normal 2 2 11 3" xfId="1272"/>
    <cellStyle name="Normal 2 2 12" xfId="1273"/>
    <cellStyle name="Normal 2 2 12 2" xfId="1274"/>
    <cellStyle name="Normal 2 2 12 3" xfId="1275"/>
    <cellStyle name="Normal 2 2 13" xfId="1276"/>
    <cellStyle name="Normal 2 2 13 2" xfId="1277"/>
    <cellStyle name="Normal 2 2 13 3" xfId="1278"/>
    <cellStyle name="Normal 2 2 14" xfId="1279"/>
    <cellStyle name="Normal 2 2 14 2" xfId="1280"/>
    <cellStyle name="Normal 2 2 14 3" xfId="1281"/>
    <cellStyle name="Normal 2 2 15" xfId="1282"/>
    <cellStyle name="Normal 2 2 15 2" xfId="1283"/>
    <cellStyle name="Normal 2 2 15 3" xfId="1284"/>
    <cellStyle name="Normal 2 2 16" xfId="1285"/>
    <cellStyle name="Normal 2 2 16 2" xfId="1286"/>
    <cellStyle name="Normal 2 2 16 3" xfId="1287"/>
    <cellStyle name="Normal 2 2 17" xfId="1288"/>
    <cellStyle name="Normal 2 2 17 2" xfId="1289"/>
    <cellStyle name="Normal 2 2 17 3" xfId="1290"/>
    <cellStyle name="Normal 2 2 18" xfId="1291"/>
    <cellStyle name="Normal 2 2 18 2" xfId="1292"/>
    <cellStyle name="Normal 2 2 18 3" xfId="1293"/>
    <cellStyle name="Normal 2 2 19" xfId="1294"/>
    <cellStyle name="Normal 2 2 19 2" xfId="1295"/>
    <cellStyle name="Normal 2 2 19 3" xfId="1296"/>
    <cellStyle name="Normal 2 2 2" xfId="1297"/>
    <cellStyle name="Normal 2 2 2 2" xfId="1298"/>
    <cellStyle name="Normal 2 2 2 3" xfId="1299"/>
    <cellStyle name="Normal 2 2 2 4" xfId="1300"/>
    <cellStyle name="Normal 2 2 20" xfId="1301"/>
    <cellStyle name="Normal 2 2 20 2" xfId="1302"/>
    <cellStyle name="Normal 2 2 20 3" xfId="1303"/>
    <cellStyle name="Normal 2 2 21" xfId="1304"/>
    <cellStyle name="Normal 2 2 21 2" xfId="1305"/>
    <cellStyle name="Normal 2 2 21 3" xfId="1306"/>
    <cellStyle name="Normal 2 2 22" xfId="1307"/>
    <cellStyle name="Normal 2 2 22 2" xfId="1308"/>
    <cellStyle name="Normal 2 2 22 3" xfId="1309"/>
    <cellStyle name="Normal 2 2 23" xfId="1310"/>
    <cellStyle name="Normal 2 2 23 2" xfId="1311"/>
    <cellStyle name="Normal 2 2 23 3" xfId="1312"/>
    <cellStyle name="Normal 2 2 24" xfId="1313"/>
    <cellStyle name="Normal 2 2 24 2" xfId="1314"/>
    <cellStyle name="Normal 2 2 24 3" xfId="1315"/>
    <cellStyle name="Normal 2 2 25" xfId="1316"/>
    <cellStyle name="Normal 2 2 25 2" xfId="1317"/>
    <cellStyle name="Normal 2 2 25 3" xfId="1318"/>
    <cellStyle name="Normal 2 2 26" xfId="1319"/>
    <cellStyle name="Normal 2 2 26 2" xfId="1320"/>
    <cellStyle name="Normal 2 2 26 3" xfId="1321"/>
    <cellStyle name="Normal 2 2 27" xfId="1322"/>
    <cellStyle name="Normal 2 2 27 2" xfId="1323"/>
    <cellStyle name="Normal 2 2 27 3" xfId="1324"/>
    <cellStyle name="Normal 2 2 28" xfId="1325"/>
    <cellStyle name="Normal 2 2 28 2" xfId="1326"/>
    <cellStyle name="Normal 2 2 28 3" xfId="1327"/>
    <cellStyle name="Normal 2 2 29" xfId="1328"/>
    <cellStyle name="Normal 2 2 29 2" xfId="1329"/>
    <cellStyle name="Normal 2 2 29 3" xfId="1330"/>
    <cellStyle name="Normal 2 2 3" xfId="1331"/>
    <cellStyle name="Normal 2 2 3 2" xfId="1332"/>
    <cellStyle name="Normal 2 2 3 3" xfId="1333"/>
    <cellStyle name="Normal 2 2 30" xfId="1334"/>
    <cellStyle name="Normal 2 2 30 2" xfId="1335"/>
    <cellStyle name="Normal 2 2 30 3" xfId="1336"/>
    <cellStyle name="Normal 2 2 31" xfId="1337"/>
    <cellStyle name="Normal 2 2 31 2" xfId="1338"/>
    <cellStyle name="Normal 2 2 31 3" xfId="1339"/>
    <cellStyle name="Normal 2 2 32" xfId="1340"/>
    <cellStyle name="Normal 2 2 32 2" xfId="1341"/>
    <cellStyle name="Normal 2 2 32 3" xfId="1342"/>
    <cellStyle name="Normal 2 2 33" xfId="1343"/>
    <cellStyle name="Normal 2 2 34" xfId="1344"/>
    <cellStyle name="Normal 2 2 35" xfId="1345"/>
    <cellStyle name="Normal 2 2 36" xfId="1346"/>
    <cellStyle name="Normal 2 2 37" xfId="1347"/>
    <cellStyle name="Normal 2 2 38" xfId="1348"/>
    <cellStyle name="Normal 2 2 4" xfId="1349"/>
    <cellStyle name="Normal 2 2 4 2" xfId="1350"/>
    <cellStyle name="Normal 2 2 4 3" xfId="1351"/>
    <cellStyle name="Normal 2 2 5" xfId="1352"/>
    <cellStyle name="Normal 2 2 5 2" xfId="1353"/>
    <cellStyle name="Normal 2 2 5 3" xfId="1354"/>
    <cellStyle name="Normal 2 2 6" xfId="1355"/>
    <cellStyle name="Normal 2 2 6 2" xfId="1356"/>
    <cellStyle name="Normal 2 2 6 3" xfId="1357"/>
    <cellStyle name="Normal 2 2 7" xfId="1358"/>
    <cellStyle name="Normal 2 2 7 2" xfId="1359"/>
    <cellStyle name="Normal 2 2 7 3" xfId="1360"/>
    <cellStyle name="Normal 2 2 8" xfId="1361"/>
    <cellStyle name="Normal 2 2 8 2" xfId="1362"/>
    <cellStyle name="Normal 2 2 8 3" xfId="1363"/>
    <cellStyle name="Normal 2 2 9" xfId="1364"/>
    <cellStyle name="Normal 2 2 9 2" xfId="1365"/>
    <cellStyle name="Normal 2 2 9 3" xfId="1366"/>
    <cellStyle name="Normal 2 20" xfId="1367"/>
    <cellStyle name="Normal 2 20 2" xfId="1368"/>
    <cellStyle name="Normal 2 20 3" xfId="1369"/>
    <cellStyle name="Normal 2 21" xfId="1370"/>
    <cellStyle name="Normal 2 21 2" xfId="1371"/>
    <cellStyle name="Normal 2 21 3" xfId="1372"/>
    <cellStyle name="Normal 2 22" xfId="1373"/>
    <cellStyle name="Normal 2 22 2" xfId="1374"/>
    <cellStyle name="Normal 2 22 3" xfId="1375"/>
    <cellStyle name="Normal 2 23" xfId="1376"/>
    <cellStyle name="Normal 2 23 2" xfId="1377"/>
    <cellStyle name="Normal 2 23 3" xfId="1378"/>
    <cellStyle name="Normal 2 24" xfId="1379"/>
    <cellStyle name="Normal 2 24 2" xfId="1380"/>
    <cellStyle name="Normal 2 24 3" xfId="1381"/>
    <cellStyle name="Normal 2 25" xfId="1382"/>
    <cellStyle name="Normal 2 25 2" xfId="1383"/>
    <cellStyle name="Normal 2 25 3" xfId="1384"/>
    <cellStyle name="Normal 2 3" xfId="1385"/>
    <cellStyle name="Normal 2 3 10" xfId="1386"/>
    <cellStyle name="Normal 2 3 10 2" xfId="1387"/>
    <cellStyle name="Normal 2 3 10 3" xfId="1388"/>
    <cellStyle name="Normal 2 3 11" xfId="1389"/>
    <cellStyle name="Normal 2 3 11 2" xfId="1390"/>
    <cellStyle name="Normal 2 3 11 3" xfId="1391"/>
    <cellStyle name="Normal 2 3 12" xfId="1392"/>
    <cellStyle name="Normal 2 3 12 2" xfId="1393"/>
    <cellStyle name="Normal 2 3 12 3" xfId="1394"/>
    <cellStyle name="Normal 2 3 13" xfId="1395"/>
    <cellStyle name="Normal 2 3 13 2" xfId="1396"/>
    <cellStyle name="Normal 2 3 13 3" xfId="1397"/>
    <cellStyle name="Normal 2 3 14" xfId="1398"/>
    <cellStyle name="Normal 2 3 14 2" xfId="1399"/>
    <cellStyle name="Normal 2 3 14 3" xfId="1400"/>
    <cellStyle name="Normal 2 3 15" xfId="1401"/>
    <cellStyle name="Normal 2 3 15 2" xfId="1402"/>
    <cellStyle name="Normal 2 3 15 3" xfId="1403"/>
    <cellStyle name="Normal 2 3 16" xfId="1404"/>
    <cellStyle name="Normal 2 3 16 2" xfId="1405"/>
    <cellStyle name="Normal 2 3 16 3" xfId="1406"/>
    <cellStyle name="Normal 2 3 17" xfId="1407"/>
    <cellStyle name="Normal 2 3 17 2" xfId="1408"/>
    <cellStyle name="Normal 2 3 17 3" xfId="1409"/>
    <cellStyle name="Normal 2 3 18" xfId="1410"/>
    <cellStyle name="Normal 2 3 18 2" xfId="1411"/>
    <cellStyle name="Normal 2 3 18 3" xfId="1412"/>
    <cellStyle name="Normal 2 3 19" xfId="1413"/>
    <cellStyle name="Normal 2 3 19 2" xfId="1414"/>
    <cellStyle name="Normal 2 3 19 3" xfId="1415"/>
    <cellStyle name="Normal 2 3 2" xfId="1416"/>
    <cellStyle name="Normal 2 3 2 2" xfId="1417"/>
    <cellStyle name="Normal 2 3 2 3" xfId="1418"/>
    <cellStyle name="Normal 2 3 20" xfId="1419"/>
    <cellStyle name="Normal 2 3 20 2" xfId="1420"/>
    <cellStyle name="Normal 2 3 20 3" xfId="1421"/>
    <cellStyle name="Normal 2 3 21" xfId="1422"/>
    <cellStyle name="Normal 2 3 21 2" xfId="1423"/>
    <cellStyle name="Normal 2 3 21 3" xfId="1424"/>
    <cellStyle name="Normal 2 3 22" xfId="1425"/>
    <cellStyle name="Normal 2 3 22 2" xfId="1426"/>
    <cellStyle name="Normal 2 3 22 3" xfId="1427"/>
    <cellStyle name="Normal 2 3 23" xfId="1428"/>
    <cellStyle name="Normal 2 3 23 2" xfId="1429"/>
    <cellStyle name="Normal 2 3 23 3" xfId="1430"/>
    <cellStyle name="Normal 2 3 24" xfId="1431"/>
    <cellStyle name="Normal 2 3 24 2" xfId="1432"/>
    <cellStyle name="Normal 2 3 24 3" xfId="1433"/>
    <cellStyle name="Normal 2 3 25" xfId="1434"/>
    <cellStyle name="Normal 2 3 25 2" xfId="1435"/>
    <cellStyle name="Normal 2 3 25 3" xfId="1436"/>
    <cellStyle name="Normal 2 3 26" xfId="1437"/>
    <cellStyle name="Normal 2 3 26 2" xfId="1438"/>
    <cellStyle name="Normal 2 3 26 3" xfId="1439"/>
    <cellStyle name="Normal 2 3 27" xfId="1440"/>
    <cellStyle name="Normal 2 3 27 2" xfId="1441"/>
    <cellStyle name="Normal 2 3 27 3" xfId="1442"/>
    <cellStyle name="Normal 2 3 28" xfId="1443"/>
    <cellStyle name="Normal 2 3 28 2" xfId="1444"/>
    <cellStyle name="Normal 2 3 28 3" xfId="1445"/>
    <cellStyle name="Normal 2 3 29" xfId="1446"/>
    <cellStyle name="Normal 2 3 29 2" xfId="1447"/>
    <cellStyle name="Normal 2 3 29 3" xfId="1448"/>
    <cellStyle name="Normal 2 3 3" xfId="1449"/>
    <cellStyle name="Normal 2 3 3 2" xfId="1450"/>
    <cellStyle name="Normal 2 3 3 3" xfId="1451"/>
    <cellStyle name="Normal 2 3 30" xfId="1452"/>
    <cellStyle name="Normal 2 3 30 2" xfId="1453"/>
    <cellStyle name="Normal 2 3 30 3" xfId="1454"/>
    <cellStyle name="Normal 2 3 31" xfId="1455"/>
    <cellStyle name="Normal 2 3 31 2" xfId="1456"/>
    <cellStyle name="Normal 2 3 31 3" xfId="1457"/>
    <cellStyle name="Normal 2 3 32" xfId="1458"/>
    <cellStyle name="Normal 2 3 32 2" xfId="1459"/>
    <cellStyle name="Normal 2 3 32 3" xfId="1460"/>
    <cellStyle name="Normal 2 3 33" xfId="1461"/>
    <cellStyle name="Normal 2 3 34" xfId="1462"/>
    <cellStyle name="Normal 2 3 35" xfId="1463"/>
    <cellStyle name="Normal 2 3 36" xfId="1464"/>
    <cellStyle name="Normal 2 3 37" xfId="1465"/>
    <cellStyle name="Normal 2 3 4" xfId="1466"/>
    <cellStyle name="Normal 2 3 4 2" xfId="1467"/>
    <cellStyle name="Normal 2 3 4 3" xfId="1468"/>
    <cellStyle name="Normal 2 3 5" xfId="1469"/>
    <cellStyle name="Normal 2 3 5 2" xfId="1470"/>
    <cellStyle name="Normal 2 3 5 3" xfId="1471"/>
    <cellStyle name="Normal 2 3 6" xfId="1472"/>
    <cellStyle name="Normal 2 3 6 2" xfId="1473"/>
    <cellStyle name="Normal 2 3 6 3" xfId="1474"/>
    <cellStyle name="Normal 2 3 7" xfId="1475"/>
    <cellStyle name="Normal 2 3 7 2" xfId="1476"/>
    <cellStyle name="Normal 2 3 7 3" xfId="1477"/>
    <cellStyle name="Normal 2 3 8" xfId="1478"/>
    <cellStyle name="Normal 2 3 8 2" xfId="1479"/>
    <cellStyle name="Normal 2 3 8 3" xfId="1480"/>
    <cellStyle name="Normal 2 3 9" xfId="1481"/>
    <cellStyle name="Normal 2 3 9 2" xfId="1482"/>
    <cellStyle name="Normal 2 3 9 3" xfId="1483"/>
    <cellStyle name="Normal 2 4" xfId="1484"/>
    <cellStyle name="Normal 2 4 10" xfId="1485"/>
    <cellStyle name="Normal 2 4 10 2" xfId="1486"/>
    <cellStyle name="Normal 2 4 10 3" xfId="1487"/>
    <cellStyle name="Normal 2 4 11" xfId="1488"/>
    <cellStyle name="Normal 2 4 11 2" xfId="1489"/>
    <cellStyle name="Normal 2 4 11 3" xfId="1490"/>
    <cellStyle name="Normal 2 4 12" xfId="1491"/>
    <cellStyle name="Normal 2 4 12 2" xfId="1492"/>
    <cellStyle name="Normal 2 4 12 3" xfId="1493"/>
    <cellStyle name="Normal 2 4 13" xfId="1494"/>
    <cellStyle name="Normal 2 4 13 2" xfId="1495"/>
    <cellStyle name="Normal 2 4 13 3" xfId="1496"/>
    <cellStyle name="Normal 2 4 14" xfId="1497"/>
    <cellStyle name="Normal 2 4 14 2" xfId="1498"/>
    <cellStyle name="Normal 2 4 14 3" xfId="1499"/>
    <cellStyle name="Normal 2 4 15" xfId="1500"/>
    <cellStyle name="Normal 2 4 15 2" xfId="1501"/>
    <cellStyle name="Normal 2 4 15 3" xfId="1502"/>
    <cellStyle name="Normal 2 4 16" xfId="1503"/>
    <cellStyle name="Normal 2 4 16 2" xfId="1504"/>
    <cellStyle name="Normal 2 4 16 3" xfId="1505"/>
    <cellStyle name="Normal 2 4 17" xfId="1506"/>
    <cellStyle name="Normal 2 4 17 2" xfId="1507"/>
    <cellStyle name="Normal 2 4 17 3" xfId="1508"/>
    <cellStyle name="Normal 2 4 18" xfId="1509"/>
    <cellStyle name="Normal 2 4 18 2" xfId="1510"/>
    <cellStyle name="Normal 2 4 18 3" xfId="1511"/>
    <cellStyle name="Normal 2 4 19" xfId="1512"/>
    <cellStyle name="Normal 2 4 19 2" xfId="1513"/>
    <cellStyle name="Normal 2 4 19 3" xfId="1514"/>
    <cellStyle name="Normal 2 4 2" xfId="1515"/>
    <cellStyle name="Normal 2 4 2 2" xfId="1516"/>
    <cellStyle name="Normal 2 4 2 3" xfId="1517"/>
    <cellStyle name="Normal 2 4 20" xfId="1518"/>
    <cellStyle name="Normal 2 4 20 2" xfId="1519"/>
    <cellStyle name="Normal 2 4 20 3" xfId="1520"/>
    <cellStyle name="Normal 2 4 21" xfId="1521"/>
    <cellStyle name="Normal 2 4 21 2" xfId="1522"/>
    <cellStyle name="Normal 2 4 21 3" xfId="1523"/>
    <cellStyle name="Normal 2 4 22" xfId="1524"/>
    <cellStyle name="Normal 2 4 22 2" xfId="1525"/>
    <cellStyle name="Normal 2 4 22 3" xfId="1526"/>
    <cellStyle name="Normal 2 4 23" xfId="1527"/>
    <cellStyle name="Normal 2 4 23 2" xfId="1528"/>
    <cellStyle name="Normal 2 4 23 3" xfId="1529"/>
    <cellStyle name="Normal 2 4 24" xfId="1530"/>
    <cellStyle name="Normal 2 4 24 2" xfId="1531"/>
    <cellStyle name="Normal 2 4 24 3" xfId="1532"/>
    <cellStyle name="Normal 2 4 25" xfId="1533"/>
    <cellStyle name="Normal 2 4 25 2" xfId="1534"/>
    <cellStyle name="Normal 2 4 25 3" xfId="1535"/>
    <cellStyle name="Normal 2 4 26" xfId="1536"/>
    <cellStyle name="Normal 2 4 26 2" xfId="1537"/>
    <cellStyle name="Normal 2 4 26 3" xfId="1538"/>
    <cellStyle name="Normal 2 4 27" xfId="1539"/>
    <cellStyle name="Normal 2 4 27 2" xfId="1540"/>
    <cellStyle name="Normal 2 4 27 3" xfId="1541"/>
    <cellStyle name="Normal 2 4 28" xfId="1542"/>
    <cellStyle name="Normal 2 4 28 2" xfId="1543"/>
    <cellStyle name="Normal 2 4 28 3" xfId="1544"/>
    <cellStyle name="Normal 2 4 29" xfId="1545"/>
    <cellStyle name="Normal 2 4 29 2" xfId="1546"/>
    <cellStyle name="Normal 2 4 29 3" xfId="1547"/>
    <cellStyle name="Normal 2 4 3" xfId="1548"/>
    <cellStyle name="Normal 2 4 3 2" xfId="1549"/>
    <cellStyle name="Normal 2 4 3 3" xfId="1550"/>
    <cellStyle name="Normal 2 4 30" xfId="1551"/>
    <cellStyle name="Normal 2 4 30 2" xfId="1552"/>
    <cellStyle name="Normal 2 4 30 3" xfId="1553"/>
    <cellStyle name="Normal 2 4 31" xfId="1554"/>
    <cellStyle name="Normal 2 4 31 2" xfId="1555"/>
    <cellStyle name="Normal 2 4 31 3" xfId="1556"/>
    <cellStyle name="Normal 2 4 32" xfId="1557"/>
    <cellStyle name="Normal 2 4 32 2" xfId="1558"/>
    <cellStyle name="Normal 2 4 32 3" xfId="1559"/>
    <cellStyle name="Normal 2 4 33" xfId="1560"/>
    <cellStyle name="Normal 2 4 34" xfId="1561"/>
    <cellStyle name="Normal 2 4 35" xfId="1562"/>
    <cellStyle name="Normal 2 4 36" xfId="1563"/>
    <cellStyle name="Normal 2 4 37" xfId="1564"/>
    <cellStyle name="Normal 2 4 4" xfId="1565"/>
    <cellStyle name="Normal 2 4 4 2" xfId="1566"/>
    <cellStyle name="Normal 2 4 4 3" xfId="1567"/>
    <cellStyle name="Normal 2 4 5" xfId="1568"/>
    <cellStyle name="Normal 2 4 5 2" xfId="1569"/>
    <cellStyle name="Normal 2 4 5 3" xfId="1570"/>
    <cellStyle name="Normal 2 4 6" xfId="1571"/>
    <cellStyle name="Normal 2 4 6 2" xfId="1572"/>
    <cellStyle name="Normal 2 4 6 3" xfId="1573"/>
    <cellStyle name="Normal 2 4 7" xfId="1574"/>
    <cellStyle name="Normal 2 4 7 2" xfId="1575"/>
    <cellStyle name="Normal 2 4 7 3" xfId="1576"/>
    <cellStyle name="Normal 2 4 8" xfId="1577"/>
    <cellStyle name="Normal 2 4 8 2" xfId="1578"/>
    <cellStyle name="Normal 2 4 8 3" xfId="1579"/>
    <cellStyle name="Normal 2 4 9" xfId="1580"/>
    <cellStyle name="Normal 2 4 9 2" xfId="1581"/>
    <cellStyle name="Normal 2 4 9 3" xfId="1582"/>
    <cellStyle name="Normal 2 5" xfId="1583"/>
    <cellStyle name="Normal 2 5 10" xfId="1584"/>
    <cellStyle name="Normal 2 5 10 2" xfId="1585"/>
    <cellStyle name="Normal 2 5 10 3" xfId="1586"/>
    <cellStyle name="Normal 2 5 11" xfId="1587"/>
    <cellStyle name="Normal 2 5 11 2" xfId="1588"/>
    <cellStyle name="Normal 2 5 11 3" xfId="1589"/>
    <cellStyle name="Normal 2 5 12" xfId="1590"/>
    <cellStyle name="Normal 2 5 12 2" xfId="1591"/>
    <cellStyle name="Normal 2 5 12 3" xfId="1592"/>
    <cellStyle name="Normal 2 5 13" xfId="1593"/>
    <cellStyle name="Normal 2 5 13 2" xfId="1594"/>
    <cellStyle name="Normal 2 5 13 3" xfId="1595"/>
    <cellStyle name="Normal 2 5 14" xfId="1596"/>
    <cellStyle name="Normal 2 5 14 2" xfId="1597"/>
    <cellStyle name="Normal 2 5 14 3" xfId="1598"/>
    <cellStyle name="Normal 2 5 15" xfId="1599"/>
    <cellStyle name="Normal 2 5 15 2" xfId="1600"/>
    <cellStyle name="Normal 2 5 15 3" xfId="1601"/>
    <cellStyle name="Normal 2 5 16" xfId="1602"/>
    <cellStyle name="Normal 2 5 16 2" xfId="1603"/>
    <cellStyle name="Normal 2 5 16 3" xfId="1604"/>
    <cellStyle name="Normal 2 5 17" xfId="1605"/>
    <cellStyle name="Normal 2 5 17 2" xfId="1606"/>
    <cellStyle name="Normal 2 5 17 3" xfId="1607"/>
    <cellStyle name="Normal 2 5 18" xfId="1608"/>
    <cellStyle name="Normal 2 5 18 2" xfId="1609"/>
    <cellStyle name="Normal 2 5 18 3" xfId="1610"/>
    <cellStyle name="Normal 2 5 19" xfId="1611"/>
    <cellStyle name="Normal 2 5 19 2" xfId="1612"/>
    <cellStyle name="Normal 2 5 19 3" xfId="1613"/>
    <cellStyle name="Normal 2 5 2" xfId="1614"/>
    <cellStyle name="Normal 2 5 2 2" xfId="1615"/>
    <cellStyle name="Normal 2 5 2 3" xfId="1616"/>
    <cellStyle name="Normal 2 5 20" xfId="1617"/>
    <cellStyle name="Normal 2 5 20 2" xfId="1618"/>
    <cellStyle name="Normal 2 5 20 3" xfId="1619"/>
    <cellStyle name="Normal 2 5 21" xfId="1620"/>
    <cellStyle name="Normal 2 5 21 2" xfId="1621"/>
    <cellStyle name="Normal 2 5 21 3" xfId="1622"/>
    <cellStyle name="Normal 2 5 22" xfId="1623"/>
    <cellStyle name="Normal 2 5 22 2" xfId="1624"/>
    <cellStyle name="Normal 2 5 22 3" xfId="1625"/>
    <cellStyle name="Normal 2 5 23" xfId="1626"/>
    <cellStyle name="Normal 2 5 23 2" xfId="1627"/>
    <cellStyle name="Normal 2 5 23 3" xfId="1628"/>
    <cellStyle name="Normal 2 5 24" xfId="1629"/>
    <cellStyle name="Normal 2 5 24 2" xfId="1630"/>
    <cellStyle name="Normal 2 5 24 3" xfId="1631"/>
    <cellStyle name="Normal 2 5 25" xfId="1632"/>
    <cellStyle name="Normal 2 5 25 2" xfId="1633"/>
    <cellStyle name="Normal 2 5 25 3" xfId="1634"/>
    <cellStyle name="Normal 2 5 26" xfId="1635"/>
    <cellStyle name="Normal 2 5 26 2" xfId="1636"/>
    <cellStyle name="Normal 2 5 26 3" xfId="1637"/>
    <cellStyle name="Normal 2 5 27" xfId="1638"/>
    <cellStyle name="Normal 2 5 27 2" xfId="1639"/>
    <cellStyle name="Normal 2 5 27 3" xfId="1640"/>
    <cellStyle name="Normal 2 5 28" xfId="1641"/>
    <cellStyle name="Normal 2 5 28 2" xfId="1642"/>
    <cellStyle name="Normal 2 5 28 3" xfId="1643"/>
    <cellStyle name="Normal 2 5 29" xfId="1644"/>
    <cellStyle name="Normal 2 5 29 2" xfId="1645"/>
    <cellStyle name="Normal 2 5 29 3" xfId="1646"/>
    <cellStyle name="Normal 2 5 3" xfId="1647"/>
    <cellStyle name="Normal 2 5 3 2" xfId="1648"/>
    <cellStyle name="Normal 2 5 3 3" xfId="1649"/>
    <cellStyle name="Normal 2 5 30" xfId="1650"/>
    <cellStyle name="Normal 2 5 30 2" xfId="1651"/>
    <cellStyle name="Normal 2 5 30 3" xfId="1652"/>
    <cellStyle name="Normal 2 5 31" xfId="1653"/>
    <cellStyle name="Normal 2 5 31 2" xfId="1654"/>
    <cellStyle name="Normal 2 5 31 3" xfId="1655"/>
    <cellStyle name="Normal 2 5 32" xfId="1656"/>
    <cellStyle name="Normal 2 5 32 2" xfId="1657"/>
    <cellStyle name="Normal 2 5 32 3" xfId="1658"/>
    <cellStyle name="Normal 2 5 33" xfId="1659"/>
    <cellStyle name="Normal 2 5 34" xfId="1660"/>
    <cellStyle name="Normal 2 5 35" xfId="1661"/>
    <cellStyle name="Normal 2 5 36" xfId="1662"/>
    <cellStyle name="Normal 2 5 37" xfId="1663"/>
    <cellStyle name="Normal 2 5 4" xfId="1664"/>
    <cellStyle name="Normal 2 5 4 2" xfId="1665"/>
    <cellStyle name="Normal 2 5 4 3" xfId="1666"/>
    <cellStyle name="Normal 2 5 5" xfId="1667"/>
    <cellStyle name="Normal 2 5 5 2" xfId="1668"/>
    <cellStyle name="Normal 2 5 5 3" xfId="1669"/>
    <cellStyle name="Normal 2 5 6" xfId="1670"/>
    <cellStyle name="Normal 2 5 6 2" xfId="1671"/>
    <cellStyle name="Normal 2 5 6 3" xfId="1672"/>
    <cellStyle name="Normal 2 5 7" xfId="1673"/>
    <cellStyle name="Normal 2 5 7 2" xfId="1674"/>
    <cellStyle name="Normal 2 5 7 3" xfId="1675"/>
    <cellStyle name="Normal 2 5 8" xfId="1676"/>
    <cellStyle name="Normal 2 5 8 2" xfId="1677"/>
    <cellStyle name="Normal 2 5 8 3" xfId="1678"/>
    <cellStyle name="Normal 2 5 9" xfId="1679"/>
    <cellStyle name="Normal 2 5 9 2" xfId="1680"/>
    <cellStyle name="Normal 2 5 9 3" xfId="1681"/>
    <cellStyle name="Normal 2 6" xfId="1682"/>
    <cellStyle name="Normal 2 6 10" xfId="1683"/>
    <cellStyle name="Normal 2 6 10 2" xfId="1684"/>
    <cellStyle name="Normal 2 6 10 3" xfId="1685"/>
    <cellStyle name="Normal 2 6 11" xfId="1686"/>
    <cellStyle name="Normal 2 6 11 2" xfId="1687"/>
    <cellStyle name="Normal 2 6 11 3" xfId="1688"/>
    <cellStyle name="Normal 2 6 12" xfId="1689"/>
    <cellStyle name="Normal 2 6 12 2" xfId="1690"/>
    <cellStyle name="Normal 2 6 12 3" xfId="1691"/>
    <cellStyle name="Normal 2 6 13" xfId="1692"/>
    <cellStyle name="Normal 2 6 13 2" xfId="1693"/>
    <cellStyle name="Normal 2 6 13 3" xfId="1694"/>
    <cellStyle name="Normal 2 6 14" xfId="1695"/>
    <cellStyle name="Normal 2 6 14 2" xfId="1696"/>
    <cellStyle name="Normal 2 6 14 3" xfId="1697"/>
    <cellStyle name="Normal 2 6 15" xfId="1698"/>
    <cellStyle name="Normal 2 6 15 2" xfId="1699"/>
    <cellStyle name="Normal 2 6 15 3" xfId="1700"/>
    <cellStyle name="Normal 2 6 16" xfId="1701"/>
    <cellStyle name="Normal 2 6 16 2" xfId="1702"/>
    <cellStyle name="Normal 2 6 16 3" xfId="1703"/>
    <cellStyle name="Normal 2 6 17" xfId="1704"/>
    <cellStyle name="Normal 2 6 17 2" xfId="1705"/>
    <cellStyle name="Normal 2 6 17 3" xfId="1706"/>
    <cellStyle name="Normal 2 6 18" xfId="1707"/>
    <cellStyle name="Normal 2 6 18 2" xfId="1708"/>
    <cellStyle name="Normal 2 6 18 3" xfId="1709"/>
    <cellStyle name="Normal 2 6 19" xfId="1710"/>
    <cellStyle name="Normal 2 6 19 2" xfId="1711"/>
    <cellStyle name="Normal 2 6 19 3" xfId="1712"/>
    <cellStyle name="Normal 2 6 2" xfId="1713"/>
    <cellStyle name="Normal 2 6 2 2" xfId="1714"/>
    <cellStyle name="Normal 2 6 2 3" xfId="1715"/>
    <cellStyle name="Normal 2 6 20" xfId="1716"/>
    <cellStyle name="Normal 2 6 20 2" xfId="1717"/>
    <cellStyle name="Normal 2 6 20 3" xfId="1718"/>
    <cellStyle name="Normal 2 6 21" xfId="1719"/>
    <cellStyle name="Normal 2 6 21 2" xfId="1720"/>
    <cellStyle name="Normal 2 6 21 3" xfId="1721"/>
    <cellStyle name="Normal 2 6 22" xfId="1722"/>
    <cellStyle name="Normal 2 6 22 2" xfId="1723"/>
    <cellStyle name="Normal 2 6 22 3" xfId="1724"/>
    <cellStyle name="Normal 2 6 23" xfId="1725"/>
    <cellStyle name="Normal 2 6 23 2" xfId="1726"/>
    <cellStyle name="Normal 2 6 23 3" xfId="1727"/>
    <cellStyle name="Normal 2 6 24" xfId="1728"/>
    <cellStyle name="Normal 2 6 24 2" xfId="1729"/>
    <cellStyle name="Normal 2 6 24 3" xfId="1730"/>
    <cellStyle name="Normal 2 6 25" xfId="1731"/>
    <cellStyle name="Normal 2 6 25 2" xfId="1732"/>
    <cellStyle name="Normal 2 6 25 3" xfId="1733"/>
    <cellStyle name="Normal 2 6 26" xfId="1734"/>
    <cellStyle name="Normal 2 6 26 2" xfId="1735"/>
    <cellStyle name="Normal 2 6 26 3" xfId="1736"/>
    <cellStyle name="Normal 2 6 27" xfId="1737"/>
    <cellStyle name="Normal 2 6 27 2" xfId="1738"/>
    <cellStyle name="Normal 2 6 27 3" xfId="1739"/>
    <cellStyle name="Normal 2 6 28" xfId="1740"/>
    <cellStyle name="Normal 2 6 28 2" xfId="1741"/>
    <cellStyle name="Normal 2 6 28 3" xfId="1742"/>
    <cellStyle name="Normal 2 6 29" xfId="1743"/>
    <cellStyle name="Normal 2 6 29 2" xfId="1744"/>
    <cellStyle name="Normal 2 6 29 3" xfId="1745"/>
    <cellStyle name="Normal 2 6 3" xfId="1746"/>
    <cellStyle name="Normal 2 6 3 2" xfId="1747"/>
    <cellStyle name="Normal 2 6 3 3" xfId="1748"/>
    <cellStyle name="Normal 2 6 30" xfId="1749"/>
    <cellStyle name="Normal 2 6 30 2" xfId="1750"/>
    <cellStyle name="Normal 2 6 30 3" xfId="1751"/>
    <cellStyle name="Normal 2 6 31" xfId="1752"/>
    <cellStyle name="Normal 2 6 31 2" xfId="1753"/>
    <cellStyle name="Normal 2 6 31 3" xfId="1754"/>
    <cellStyle name="Normal 2 6 32" xfId="1755"/>
    <cellStyle name="Normal 2 6 32 2" xfId="1756"/>
    <cellStyle name="Normal 2 6 32 3" xfId="1757"/>
    <cellStyle name="Normal 2 6 33" xfId="1758"/>
    <cellStyle name="Normal 2 6 34" xfId="1759"/>
    <cellStyle name="Normal 2 6 35" xfId="1760"/>
    <cellStyle name="Normal 2 6 36" xfId="1761"/>
    <cellStyle name="Normal 2 6 37" xfId="1762"/>
    <cellStyle name="Normal 2 6 4" xfId="1763"/>
    <cellStyle name="Normal 2 6 4 2" xfId="1764"/>
    <cellStyle name="Normal 2 6 4 3" xfId="1765"/>
    <cellStyle name="Normal 2 6 5" xfId="1766"/>
    <cellStyle name="Normal 2 6 5 2" xfId="1767"/>
    <cellStyle name="Normal 2 6 5 3" xfId="1768"/>
    <cellStyle name="Normal 2 6 6" xfId="1769"/>
    <cellStyle name="Normal 2 6 6 2" xfId="1770"/>
    <cellStyle name="Normal 2 6 6 3" xfId="1771"/>
    <cellStyle name="Normal 2 6 7" xfId="1772"/>
    <cellStyle name="Normal 2 6 7 2" xfId="1773"/>
    <cellStyle name="Normal 2 6 7 3" xfId="1774"/>
    <cellStyle name="Normal 2 6 8" xfId="1775"/>
    <cellStyle name="Normal 2 6 8 2" xfId="1776"/>
    <cellStyle name="Normal 2 6 8 3" xfId="1777"/>
    <cellStyle name="Normal 2 6 9" xfId="1778"/>
    <cellStyle name="Normal 2 6 9 2" xfId="1779"/>
    <cellStyle name="Normal 2 6 9 3" xfId="1780"/>
    <cellStyle name="Normal 2 7" xfId="1781"/>
    <cellStyle name="Normal 2 7 10" xfId="1782"/>
    <cellStyle name="Normal 2 7 10 2" xfId="1783"/>
    <cellStyle name="Normal 2 7 10 3" xfId="1784"/>
    <cellStyle name="Normal 2 7 11" xfId="1785"/>
    <cellStyle name="Normal 2 7 11 2" xfId="1786"/>
    <cellStyle name="Normal 2 7 11 3" xfId="1787"/>
    <cellStyle name="Normal 2 7 12" xfId="1788"/>
    <cellStyle name="Normal 2 7 12 2" xfId="1789"/>
    <cellStyle name="Normal 2 7 12 3" xfId="1790"/>
    <cellStyle name="Normal 2 7 13" xfId="1791"/>
    <cellStyle name="Normal 2 7 13 2" xfId="1792"/>
    <cellStyle name="Normal 2 7 13 3" xfId="1793"/>
    <cellStyle name="Normal 2 7 14" xfId="1794"/>
    <cellStyle name="Normal 2 7 14 2" xfId="1795"/>
    <cellStyle name="Normal 2 7 14 3" xfId="1796"/>
    <cellStyle name="Normal 2 7 15" xfId="1797"/>
    <cellStyle name="Normal 2 7 15 2" xfId="1798"/>
    <cellStyle name="Normal 2 7 15 3" xfId="1799"/>
    <cellStyle name="Normal 2 7 16" xfId="1800"/>
    <cellStyle name="Normal 2 7 16 2" xfId="1801"/>
    <cellStyle name="Normal 2 7 16 3" xfId="1802"/>
    <cellStyle name="Normal 2 7 17" xfId="1803"/>
    <cellStyle name="Normal 2 7 17 2" xfId="1804"/>
    <cellStyle name="Normal 2 7 17 3" xfId="1805"/>
    <cellStyle name="Normal 2 7 18" xfId="1806"/>
    <cellStyle name="Normal 2 7 18 2" xfId="1807"/>
    <cellStyle name="Normal 2 7 18 3" xfId="1808"/>
    <cellStyle name="Normal 2 7 19" xfId="1809"/>
    <cellStyle name="Normal 2 7 19 2" xfId="1810"/>
    <cellStyle name="Normal 2 7 19 3" xfId="1811"/>
    <cellStyle name="Normal 2 7 2" xfId="1812"/>
    <cellStyle name="Normal 2 7 2 2" xfId="1813"/>
    <cellStyle name="Normal 2 7 2 3" xfId="1814"/>
    <cellStyle name="Normal 2 7 20" xfId="1815"/>
    <cellStyle name="Normal 2 7 20 2" xfId="1816"/>
    <cellStyle name="Normal 2 7 20 3" xfId="1817"/>
    <cellStyle name="Normal 2 7 21" xfId="1818"/>
    <cellStyle name="Normal 2 7 21 2" xfId="1819"/>
    <cellStyle name="Normal 2 7 21 3" xfId="1820"/>
    <cellStyle name="Normal 2 7 22" xfId="1821"/>
    <cellStyle name="Normal 2 7 22 2" xfId="1822"/>
    <cellStyle name="Normal 2 7 22 3" xfId="1823"/>
    <cellStyle name="Normal 2 7 23" xfId="1824"/>
    <cellStyle name="Normal 2 7 23 2" xfId="1825"/>
    <cellStyle name="Normal 2 7 23 3" xfId="1826"/>
    <cellStyle name="Normal 2 7 24" xfId="1827"/>
    <cellStyle name="Normal 2 7 24 2" xfId="1828"/>
    <cellStyle name="Normal 2 7 24 3" xfId="1829"/>
    <cellStyle name="Normal 2 7 25" xfId="1830"/>
    <cellStyle name="Normal 2 7 25 2" xfId="1831"/>
    <cellStyle name="Normal 2 7 25 3" xfId="1832"/>
    <cellStyle name="Normal 2 7 26" xfId="1833"/>
    <cellStyle name="Normal 2 7 26 2" xfId="1834"/>
    <cellStyle name="Normal 2 7 26 3" xfId="1835"/>
    <cellStyle name="Normal 2 7 27" xfId="1836"/>
    <cellStyle name="Normal 2 7 27 2" xfId="1837"/>
    <cellStyle name="Normal 2 7 27 3" xfId="1838"/>
    <cellStyle name="Normal 2 7 28" xfId="1839"/>
    <cellStyle name="Normal 2 7 28 2" xfId="1840"/>
    <cellStyle name="Normal 2 7 28 3" xfId="1841"/>
    <cellStyle name="Normal 2 7 29" xfId="1842"/>
    <cellStyle name="Normal 2 7 29 2" xfId="1843"/>
    <cellStyle name="Normal 2 7 29 3" xfId="1844"/>
    <cellStyle name="Normal 2 7 3" xfId="1845"/>
    <cellStyle name="Normal 2 7 3 2" xfId="1846"/>
    <cellStyle name="Normal 2 7 3 3" xfId="1847"/>
    <cellStyle name="Normal 2 7 30" xfId="1848"/>
    <cellStyle name="Normal 2 7 30 2" xfId="1849"/>
    <cellStyle name="Normal 2 7 30 3" xfId="1850"/>
    <cellStyle name="Normal 2 7 31" xfId="1851"/>
    <cellStyle name="Normal 2 7 31 2" xfId="1852"/>
    <cellStyle name="Normal 2 7 31 3" xfId="1853"/>
    <cellStyle name="Normal 2 7 32" xfId="1854"/>
    <cellStyle name="Normal 2 7 32 2" xfId="1855"/>
    <cellStyle name="Normal 2 7 32 3" xfId="1856"/>
    <cellStyle name="Normal 2 7 33" xfId="1857"/>
    <cellStyle name="Normal 2 7 34" xfId="1858"/>
    <cellStyle name="Normal 2 7 35" xfId="1859"/>
    <cellStyle name="Normal 2 7 36" xfId="1860"/>
    <cellStyle name="Normal 2 7 37" xfId="1861"/>
    <cellStyle name="Normal 2 7 4" xfId="1862"/>
    <cellStyle name="Normal 2 7 4 2" xfId="1863"/>
    <cellStyle name="Normal 2 7 4 3" xfId="1864"/>
    <cellStyle name="Normal 2 7 5" xfId="1865"/>
    <cellStyle name="Normal 2 7 5 2" xfId="1866"/>
    <cellStyle name="Normal 2 7 5 3" xfId="1867"/>
    <cellStyle name="Normal 2 7 6" xfId="1868"/>
    <cellStyle name="Normal 2 7 6 2" xfId="1869"/>
    <cellStyle name="Normal 2 7 6 3" xfId="1870"/>
    <cellStyle name="Normal 2 7 7" xfId="1871"/>
    <cellStyle name="Normal 2 7 7 2" xfId="1872"/>
    <cellStyle name="Normal 2 7 7 3" xfId="1873"/>
    <cellStyle name="Normal 2 7 8" xfId="1874"/>
    <cellStyle name="Normal 2 7 8 2" xfId="1875"/>
    <cellStyle name="Normal 2 7 8 3" xfId="1876"/>
    <cellStyle name="Normal 2 7 9" xfId="1877"/>
    <cellStyle name="Normal 2 7 9 2" xfId="1878"/>
    <cellStyle name="Normal 2 7 9 3" xfId="1879"/>
    <cellStyle name="Normal 2 8" xfId="1880"/>
    <cellStyle name="Normal 2 8 10" xfId="1881"/>
    <cellStyle name="Normal 2 8 10 2" xfId="1882"/>
    <cellStyle name="Normal 2 8 10 3" xfId="1883"/>
    <cellStyle name="Normal 2 8 11" xfId="1884"/>
    <cellStyle name="Normal 2 8 11 2" xfId="1885"/>
    <cellStyle name="Normal 2 8 11 3" xfId="1886"/>
    <cellStyle name="Normal 2 8 12" xfId="1887"/>
    <cellStyle name="Normal 2 8 12 2" xfId="1888"/>
    <cellStyle name="Normal 2 8 12 3" xfId="1889"/>
    <cellStyle name="Normal 2 8 13" xfId="1890"/>
    <cellStyle name="Normal 2 8 13 2" xfId="1891"/>
    <cellStyle name="Normal 2 8 13 3" xfId="1892"/>
    <cellStyle name="Normal 2 8 14" xfId="1893"/>
    <cellStyle name="Normal 2 8 14 2" xfId="1894"/>
    <cellStyle name="Normal 2 8 14 3" xfId="1895"/>
    <cellStyle name="Normal 2 8 15" xfId="1896"/>
    <cellStyle name="Normal 2 8 15 2" xfId="1897"/>
    <cellStyle name="Normal 2 8 15 3" xfId="1898"/>
    <cellStyle name="Normal 2 8 16" xfId="1899"/>
    <cellStyle name="Normal 2 8 16 2" xfId="1900"/>
    <cellStyle name="Normal 2 8 16 3" xfId="1901"/>
    <cellStyle name="Normal 2 8 17" xfId="1902"/>
    <cellStyle name="Normal 2 8 17 2" xfId="1903"/>
    <cellStyle name="Normal 2 8 17 3" xfId="1904"/>
    <cellStyle name="Normal 2 8 18" xfId="1905"/>
    <cellStyle name="Normal 2 8 18 2" xfId="1906"/>
    <cellStyle name="Normal 2 8 18 3" xfId="1907"/>
    <cellStyle name="Normal 2 8 19" xfId="1908"/>
    <cellStyle name="Normal 2 8 19 2" xfId="1909"/>
    <cellStyle name="Normal 2 8 19 3" xfId="1910"/>
    <cellStyle name="Normal 2 8 2" xfId="1911"/>
    <cellStyle name="Normal 2 8 2 2" xfId="1912"/>
    <cellStyle name="Normal 2 8 2 3" xfId="1913"/>
    <cellStyle name="Normal 2 8 20" xfId="1914"/>
    <cellStyle name="Normal 2 8 20 2" xfId="1915"/>
    <cellStyle name="Normal 2 8 20 3" xfId="1916"/>
    <cellStyle name="Normal 2 8 21" xfId="1917"/>
    <cellStyle name="Normal 2 8 21 2" xfId="1918"/>
    <cellStyle name="Normal 2 8 21 3" xfId="1919"/>
    <cellStyle name="Normal 2 8 22" xfId="1920"/>
    <cellStyle name="Normal 2 8 22 2" xfId="1921"/>
    <cellStyle name="Normal 2 8 22 3" xfId="1922"/>
    <cellStyle name="Normal 2 8 23" xfId="1923"/>
    <cellStyle name="Normal 2 8 23 2" xfId="1924"/>
    <cellStyle name="Normal 2 8 23 3" xfId="1925"/>
    <cellStyle name="Normal 2 8 24" xfId="1926"/>
    <cellStyle name="Normal 2 8 24 2" xfId="1927"/>
    <cellStyle name="Normal 2 8 24 3" xfId="1928"/>
    <cellStyle name="Normal 2 8 25" xfId="1929"/>
    <cellStyle name="Normal 2 8 25 2" xfId="1930"/>
    <cellStyle name="Normal 2 8 25 3" xfId="1931"/>
    <cellStyle name="Normal 2 8 26" xfId="1932"/>
    <cellStyle name="Normal 2 8 26 2" xfId="1933"/>
    <cellStyle name="Normal 2 8 26 3" xfId="1934"/>
    <cellStyle name="Normal 2 8 27" xfId="1935"/>
    <cellStyle name="Normal 2 8 27 2" xfId="1936"/>
    <cellStyle name="Normal 2 8 27 3" xfId="1937"/>
    <cellStyle name="Normal 2 8 28" xfId="1938"/>
    <cellStyle name="Normal 2 8 28 2" xfId="1939"/>
    <cellStyle name="Normal 2 8 28 3" xfId="1940"/>
    <cellStyle name="Normal 2 8 29" xfId="1941"/>
    <cellStyle name="Normal 2 8 29 2" xfId="1942"/>
    <cellStyle name="Normal 2 8 29 3" xfId="1943"/>
    <cellStyle name="Normal 2 8 3" xfId="1944"/>
    <cellStyle name="Normal 2 8 3 2" xfId="1945"/>
    <cellStyle name="Normal 2 8 3 3" xfId="1946"/>
    <cellStyle name="Normal 2 8 30" xfId="1947"/>
    <cellStyle name="Normal 2 8 30 2" xfId="1948"/>
    <cellStyle name="Normal 2 8 30 3" xfId="1949"/>
    <cellStyle name="Normal 2 8 31" xfId="1950"/>
    <cellStyle name="Normal 2 8 31 2" xfId="1951"/>
    <cellStyle name="Normal 2 8 31 3" xfId="1952"/>
    <cellStyle name="Normal 2 8 32" xfId="1953"/>
    <cellStyle name="Normal 2 8 32 2" xfId="1954"/>
    <cellStyle name="Normal 2 8 32 3" xfId="1955"/>
    <cellStyle name="Normal 2 8 33" xfId="1956"/>
    <cellStyle name="Normal 2 8 34" xfId="1957"/>
    <cellStyle name="Normal 2 8 35" xfId="1958"/>
    <cellStyle name="Normal 2 8 36" xfId="1959"/>
    <cellStyle name="Normal 2 8 37" xfId="1960"/>
    <cellStyle name="Normal 2 8 4" xfId="1961"/>
    <cellStyle name="Normal 2 8 4 2" xfId="1962"/>
    <cellStyle name="Normal 2 8 4 3" xfId="1963"/>
    <cellStyle name="Normal 2 8 5" xfId="1964"/>
    <cellStyle name="Normal 2 8 5 2" xfId="1965"/>
    <cellStyle name="Normal 2 8 5 3" xfId="1966"/>
    <cellStyle name="Normal 2 8 6" xfId="1967"/>
    <cellStyle name="Normal 2 8 6 2" xfId="1968"/>
    <cellStyle name="Normal 2 8 6 3" xfId="1969"/>
    <cellStyle name="Normal 2 8 7" xfId="1970"/>
    <cellStyle name="Normal 2 8 7 2" xfId="1971"/>
    <cellStyle name="Normal 2 8 7 3" xfId="1972"/>
    <cellStyle name="Normal 2 8 8" xfId="1973"/>
    <cellStyle name="Normal 2 8 8 2" xfId="1974"/>
    <cellStyle name="Normal 2 8 8 3" xfId="1975"/>
    <cellStyle name="Normal 2 8 9" xfId="1976"/>
    <cellStyle name="Normal 2 8 9 2" xfId="1977"/>
    <cellStyle name="Normal 2 8 9 3" xfId="1978"/>
    <cellStyle name="Normal 2 9" xfId="1979"/>
    <cellStyle name="Normal 2 9 10" xfId="1980"/>
    <cellStyle name="Normal 2 9 10 2" xfId="1981"/>
    <cellStyle name="Normal 2 9 10 3" xfId="1982"/>
    <cellStyle name="Normal 2 9 11" xfId="1983"/>
    <cellStyle name="Normal 2 9 11 2" xfId="1984"/>
    <cellStyle name="Normal 2 9 11 3" xfId="1985"/>
    <cellStyle name="Normal 2 9 12" xfId="1986"/>
    <cellStyle name="Normal 2 9 12 2" xfId="1987"/>
    <cellStyle name="Normal 2 9 12 3" xfId="1988"/>
    <cellStyle name="Normal 2 9 13" xfId="1989"/>
    <cellStyle name="Normal 2 9 13 2" xfId="1990"/>
    <cellStyle name="Normal 2 9 13 3" xfId="1991"/>
    <cellStyle name="Normal 2 9 14" xfId="1992"/>
    <cellStyle name="Normal 2 9 14 2" xfId="1993"/>
    <cellStyle name="Normal 2 9 14 3" xfId="1994"/>
    <cellStyle name="Normal 2 9 15" xfId="1995"/>
    <cellStyle name="Normal 2 9 15 2" xfId="1996"/>
    <cellStyle name="Normal 2 9 15 3" xfId="1997"/>
    <cellStyle name="Normal 2 9 16" xfId="1998"/>
    <cellStyle name="Normal 2 9 16 2" xfId="1999"/>
    <cellStyle name="Normal 2 9 16 3" xfId="2000"/>
    <cellStyle name="Normal 2 9 17" xfId="2001"/>
    <cellStyle name="Normal 2 9 17 2" xfId="2002"/>
    <cellStyle name="Normal 2 9 17 3" xfId="2003"/>
    <cellStyle name="Normal 2 9 18" xfId="2004"/>
    <cellStyle name="Normal 2 9 18 2" xfId="2005"/>
    <cellStyle name="Normal 2 9 18 3" xfId="2006"/>
    <cellStyle name="Normal 2 9 19" xfId="2007"/>
    <cellStyle name="Normal 2 9 19 2" xfId="2008"/>
    <cellStyle name="Normal 2 9 19 3" xfId="2009"/>
    <cellStyle name="Normal 2 9 2" xfId="2010"/>
    <cellStyle name="Normal 2 9 2 2" xfId="2011"/>
    <cellStyle name="Normal 2 9 2 3" xfId="2012"/>
    <cellStyle name="Normal 2 9 20" xfId="2013"/>
    <cellStyle name="Normal 2 9 20 2" xfId="2014"/>
    <cellStyle name="Normal 2 9 20 3" xfId="2015"/>
    <cellStyle name="Normal 2 9 21" xfId="2016"/>
    <cellStyle name="Normal 2 9 21 2" xfId="2017"/>
    <cellStyle name="Normal 2 9 21 3" xfId="2018"/>
    <cellStyle name="Normal 2 9 22" xfId="2019"/>
    <cellStyle name="Normal 2 9 22 2" xfId="2020"/>
    <cellStyle name="Normal 2 9 22 3" xfId="2021"/>
    <cellStyle name="Normal 2 9 23" xfId="2022"/>
    <cellStyle name="Normal 2 9 23 2" xfId="2023"/>
    <cellStyle name="Normal 2 9 23 3" xfId="2024"/>
    <cellStyle name="Normal 2 9 24" xfId="2025"/>
    <cellStyle name="Normal 2 9 24 2" xfId="2026"/>
    <cellStyle name="Normal 2 9 24 3" xfId="2027"/>
    <cellStyle name="Normal 2 9 25" xfId="2028"/>
    <cellStyle name="Normal 2 9 25 2" xfId="2029"/>
    <cellStyle name="Normal 2 9 25 3" xfId="2030"/>
    <cellStyle name="Normal 2 9 26" xfId="2031"/>
    <cellStyle name="Normal 2 9 26 2" xfId="2032"/>
    <cellStyle name="Normal 2 9 26 3" xfId="2033"/>
    <cellStyle name="Normal 2 9 27" xfId="2034"/>
    <cellStyle name="Normal 2 9 27 2" xfId="2035"/>
    <cellStyle name="Normal 2 9 27 3" xfId="2036"/>
    <cellStyle name="Normal 2 9 28" xfId="2037"/>
    <cellStyle name="Normal 2 9 28 2" xfId="2038"/>
    <cellStyle name="Normal 2 9 28 3" xfId="2039"/>
    <cellStyle name="Normal 2 9 29" xfId="2040"/>
    <cellStyle name="Normal 2 9 29 2" xfId="2041"/>
    <cellStyle name="Normal 2 9 29 3" xfId="2042"/>
    <cellStyle name="Normal 2 9 3" xfId="2043"/>
    <cellStyle name="Normal 2 9 3 2" xfId="2044"/>
    <cellStyle name="Normal 2 9 3 3" xfId="2045"/>
    <cellStyle name="Normal 2 9 30" xfId="2046"/>
    <cellStyle name="Normal 2 9 30 2" xfId="2047"/>
    <cellStyle name="Normal 2 9 30 3" xfId="2048"/>
    <cellStyle name="Normal 2 9 31" xfId="2049"/>
    <cellStyle name="Normal 2 9 31 2" xfId="2050"/>
    <cellStyle name="Normal 2 9 31 3" xfId="2051"/>
    <cellStyle name="Normal 2 9 32" xfId="2052"/>
    <cellStyle name="Normal 2 9 32 2" xfId="2053"/>
    <cellStyle name="Normal 2 9 32 3" xfId="2054"/>
    <cellStyle name="Normal 2 9 33" xfId="2055"/>
    <cellStyle name="Normal 2 9 34" xfId="2056"/>
    <cellStyle name="Normal 2 9 35" xfId="2057"/>
    <cellStyle name="Normal 2 9 36" xfId="2058"/>
    <cellStyle name="Normal 2 9 37" xfId="2059"/>
    <cellStyle name="Normal 2 9 4" xfId="2060"/>
    <cellStyle name="Normal 2 9 4 2" xfId="2061"/>
    <cellStyle name="Normal 2 9 4 3" xfId="2062"/>
    <cellStyle name="Normal 2 9 5" xfId="2063"/>
    <cellStyle name="Normal 2 9 5 2" xfId="2064"/>
    <cellStyle name="Normal 2 9 5 3" xfId="2065"/>
    <cellStyle name="Normal 2 9 6" xfId="2066"/>
    <cellStyle name="Normal 2 9 6 2" xfId="2067"/>
    <cellStyle name="Normal 2 9 6 3" xfId="2068"/>
    <cellStyle name="Normal 2 9 7" xfId="2069"/>
    <cellStyle name="Normal 2 9 7 2" xfId="2070"/>
    <cellStyle name="Normal 2 9 7 3" xfId="2071"/>
    <cellStyle name="Normal 2 9 8" xfId="2072"/>
    <cellStyle name="Normal 2 9 8 2" xfId="2073"/>
    <cellStyle name="Normal 2 9 8 3" xfId="2074"/>
    <cellStyle name="Normal 2 9 9" xfId="2075"/>
    <cellStyle name="Normal 2 9 9 2" xfId="2076"/>
    <cellStyle name="Normal 2 9 9 3" xfId="2077"/>
    <cellStyle name="Normal 3" xfId="2078"/>
    <cellStyle name="Normal 3 10" xfId="2079"/>
    <cellStyle name="Normal 3 10 2" xfId="2080"/>
    <cellStyle name="Normal 3 10 3" xfId="2081"/>
    <cellStyle name="Normal 3 11" xfId="2082"/>
    <cellStyle name="Normal 3 11 2" xfId="2083"/>
    <cellStyle name="Normal 3 11 3" xfId="2084"/>
    <cellStyle name="Normal 3 12" xfId="2085"/>
    <cellStyle name="Normal 3 13" xfId="2086"/>
    <cellStyle name="Normal 3 2" xfId="2087"/>
    <cellStyle name="Normal 3 2 10" xfId="2088"/>
    <cellStyle name="Normal 3 2 10 2" xfId="2089"/>
    <cellStyle name="Normal 3 2 10 3" xfId="2090"/>
    <cellStyle name="Normal 3 2 11" xfId="2091"/>
    <cellStyle name="Normal 3 2 11 2" xfId="2092"/>
    <cellStyle name="Normal 3 2 11 3" xfId="2093"/>
    <cellStyle name="Normal 3 2 12" xfId="2094"/>
    <cellStyle name="Normal 3 2 12 2" xfId="2095"/>
    <cellStyle name="Normal 3 2 12 3" xfId="2096"/>
    <cellStyle name="Normal 3 2 13" xfId="2097"/>
    <cellStyle name="Normal 3 2 13 2" xfId="2098"/>
    <cellStyle name="Normal 3 2 13 3" xfId="2099"/>
    <cellStyle name="Normal 3 2 14" xfId="2100"/>
    <cellStyle name="Normal 3 2 14 2" xfId="2101"/>
    <cellStyle name="Normal 3 2 14 3" xfId="2102"/>
    <cellStyle name="Normal 3 2 15" xfId="2103"/>
    <cellStyle name="Normal 3 2 15 2" xfId="2104"/>
    <cellStyle name="Normal 3 2 15 3" xfId="2105"/>
    <cellStyle name="Normal 3 2 16" xfId="2106"/>
    <cellStyle name="Normal 3 2 16 2" xfId="2107"/>
    <cellStyle name="Normal 3 2 16 3" xfId="2108"/>
    <cellStyle name="Normal 3 2 17" xfId="2109"/>
    <cellStyle name="Normal 3 2 17 2" xfId="2110"/>
    <cellStyle name="Normal 3 2 17 3" xfId="2111"/>
    <cellStyle name="Normal 3 2 18" xfId="2112"/>
    <cellStyle name="Normal 3 2 18 2" xfId="2113"/>
    <cellStyle name="Normal 3 2 18 3" xfId="2114"/>
    <cellStyle name="Normal 3 2 19" xfId="2115"/>
    <cellStyle name="Normal 3 2 19 2" xfId="2116"/>
    <cellStyle name="Normal 3 2 19 3" xfId="2117"/>
    <cellStyle name="Normal 3 2 2" xfId="2118"/>
    <cellStyle name="Normal 3 2 2 2" xfId="2119"/>
    <cellStyle name="Normal 3 2 2 3" xfId="2120"/>
    <cellStyle name="Normal 3 2 20" xfId="2121"/>
    <cellStyle name="Normal 3 2 20 2" xfId="2122"/>
    <cellStyle name="Normal 3 2 20 3" xfId="2123"/>
    <cellStyle name="Normal 3 2 21" xfId="2124"/>
    <cellStyle name="Normal 3 2 21 2" xfId="2125"/>
    <cellStyle name="Normal 3 2 21 3" xfId="2126"/>
    <cellStyle name="Normal 3 2 22" xfId="2127"/>
    <cellStyle name="Normal 3 2 22 2" xfId="2128"/>
    <cellStyle name="Normal 3 2 22 3" xfId="2129"/>
    <cellStyle name="Normal 3 2 23" xfId="2130"/>
    <cellStyle name="Normal 3 2 23 2" xfId="2131"/>
    <cellStyle name="Normal 3 2 23 3" xfId="2132"/>
    <cellStyle name="Normal 3 2 24" xfId="2133"/>
    <cellStyle name="Normal 3 2 24 2" xfId="2134"/>
    <cellStyle name="Normal 3 2 24 3" xfId="2135"/>
    <cellStyle name="Normal 3 2 25" xfId="2136"/>
    <cellStyle name="Normal 3 2 25 2" xfId="2137"/>
    <cellStyle name="Normal 3 2 25 3" xfId="2138"/>
    <cellStyle name="Normal 3 2 26" xfId="2139"/>
    <cellStyle name="Normal 3 2 26 2" xfId="2140"/>
    <cellStyle name="Normal 3 2 26 3" xfId="2141"/>
    <cellStyle name="Normal 3 2 27" xfId="2142"/>
    <cellStyle name="Normal 3 2 27 2" xfId="2143"/>
    <cellStyle name="Normal 3 2 27 3" xfId="2144"/>
    <cellStyle name="Normal 3 2 28" xfId="2145"/>
    <cellStyle name="Normal 3 2 28 2" xfId="2146"/>
    <cellStyle name="Normal 3 2 28 3" xfId="2147"/>
    <cellStyle name="Normal 3 2 29" xfId="2148"/>
    <cellStyle name="Normal 3 2 29 2" xfId="2149"/>
    <cellStyle name="Normal 3 2 29 3" xfId="2150"/>
    <cellStyle name="Normal 3 2 3" xfId="2151"/>
    <cellStyle name="Normal 3 2 3 2" xfId="2152"/>
    <cellStyle name="Normal 3 2 3 3" xfId="2153"/>
    <cellStyle name="Normal 3 2 30" xfId="2154"/>
    <cellStyle name="Normal 3 2 30 2" xfId="2155"/>
    <cellStyle name="Normal 3 2 30 3" xfId="2156"/>
    <cellStyle name="Normal 3 2 31" xfId="2157"/>
    <cellStyle name="Normal 3 2 31 2" xfId="2158"/>
    <cellStyle name="Normal 3 2 31 3" xfId="2159"/>
    <cellStyle name="Normal 3 2 32" xfId="2160"/>
    <cellStyle name="Normal 3 2 32 2" xfId="2161"/>
    <cellStyle name="Normal 3 2 32 3" xfId="2162"/>
    <cellStyle name="Normal 3 2 33" xfId="2163"/>
    <cellStyle name="Normal 3 2 34" xfId="2164"/>
    <cellStyle name="Normal 3 2 4" xfId="2165"/>
    <cellStyle name="Normal 3 2 4 2" xfId="2166"/>
    <cellStyle name="Normal 3 2 4 3" xfId="2167"/>
    <cellStyle name="Normal 3 2 5" xfId="2168"/>
    <cellStyle name="Normal 3 2 5 2" xfId="2169"/>
    <cellStyle name="Normal 3 2 5 3" xfId="2170"/>
    <cellStyle name="Normal 3 2 6" xfId="2171"/>
    <cellStyle name="Normal 3 2 6 2" xfId="2172"/>
    <cellStyle name="Normal 3 2 6 3" xfId="2173"/>
    <cellStyle name="Normal 3 2 7" xfId="2174"/>
    <cellStyle name="Normal 3 2 7 2" xfId="2175"/>
    <cellStyle name="Normal 3 2 7 3" xfId="2176"/>
    <cellStyle name="Normal 3 2 8" xfId="2177"/>
    <cellStyle name="Normal 3 2 8 2" xfId="2178"/>
    <cellStyle name="Normal 3 2 8 3" xfId="2179"/>
    <cellStyle name="Normal 3 2 9" xfId="2180"/>
    <cellStyle name="Normal 3 2 9 2" xfId="2181"/>
    <cellStyle name="Normal 3 2 9 3" xfId="2182"/>
    <cellStyle name="Normal 3 3" xfId="2183"/>
    <cellStyle name="Normal 3 3 2" xfId="2184"/>
    <cellStyle name="Normal 3 3 2 2" xfId="2185"/>
    <cellStyle name="Normal 3 3 2 3" xfId="2186"/>
    <cellStyle name="Normal 3 3 3" xfId="2187"/>
    <cellStyle name="Normal 3 3 4" xfId="2188"/>
    <cellStyle name="Normal 3 4" xfId="2189"/>
    <cellStyle name="Normal 3 4 2" xfId="2190"/>
    <cellStyle name="Normal 3 4 2 2" xfId="2191"/>
    <cellStyle name="Normal 3 4 2 3" xfId="2192"/>
    <cellStyle name="Normal 3 4 3" xfId="2193"/>
    <cellStyle name="Normal 3 4 4" xfId="2194"/>
    <cellStyle name="Normal 3 5" xfId="2195"/>
    <cellStyle name="Normal 3 5 2" xfId="2196"/>
    <cellStyle name="Normal 3 5 3" xfId="2197"/>
    <cellStyle name="Normal 3 6" xfId="2198"/>
    <cellStyle name="Normal 3 6 2" xfId="2199"/>
    <cellStyle name="Normal 3 6 3" xfId="2200"/>
    <cellStyle name="Normal 3 7" xfId="2201"/>
    <cellStyle name="Normal 3 7 2" xfId="2202"/>
    <cellStyle name="Normal 3 7 3" xfId="2203"/>
    <cellStyle name="Normal 3 8" xfId="2204"/>
    <cellStyle name="Normal 3 8 2" xfId="2205"/>
    <cellStyle name="Normal 3 8 3" xfId="2206"/>
    <cellStyle name="Normal 3 9" xfId="2207"/>
    <cellStyle name="Normal 3 9 2" xfId="2208"/>
    <cellStyle name="Normal 3 9 3" xfId="2209"/>
    <cellStyle name="Normal 34" xfId="2210"/>
    <cellStyle name="Normal 34 2" xfId="2211"/>
    <cellStyle name="Normal 34 3" xfId="2212"/>
    <cellStyle name="Normal 34 4" xfId="2213"/>
    <cellStyle name="Normal 34 5" xfId="2214"/>
    <cellStyle name="Normal 34 6" xfId="2215"/>
    <cellStyle name="Normal 34 7" xfId="2216"/>
    <cellStyle name="Normal 34 8" xfId="2217"/>
    <cellStyle name="Normal 35" xfId="2218"/>
    <cellStyle name="Normal 35 2" xfId="2219"/>
    <cellStyle name="Normal 35 3" xfId="2220"/>
    <cellStyle name="Normal 35 4" xfId="2221"/>
    <cellStyle name="Normal 35 5" xfId="2222"/>
    <cellStyle name="Normal 35 6" xfId="2223"/>
    <cellStyle name="Normal 35 7" xfId="2224"/>
    <cellStyle name="Normal 35 8" xfId="2225"/>
    <cellStyle name="Normal 36" xfId="2226"/>
    <cellStyle name="Normal 36 2" xfId="2227"/>
    <cellStyle name="Normal 36 3" xfId="2228"/>
    <cellStyle name="Normal 36 4" xfId="2229"/>
    <cellStyle name="Normal 36 5" xfId="2230"/>
    <cellStyle name="Normal 36 6" xfId="2231"/>
    <cellStyle name="Normal 36 7" xfId="2232"/>
    <cellStyle name="Normal 36 8" xfId="2233"/>
    <cellStyle name="Normal 37" xfId="2234"/>
    <cellStyle name="Normal 37 2" xfId="2235"/>
    <cellStyle name="Normal 37 3" xfId="2236"/>
    <cellStyle name="Normal 37 4" xfId="2237"/>
    <cellStyle name="Normal 37 5" xfId="2238"/>
    <cellStyle name="Normal 37 6" xfId="2239"/>
    <cellStyle name="Normal 37 7" xfId="2240"/>
    <cellStyle name="Normal 37 8" xfId="2241"/>
    <cellStyle name="Normal 4" xfId="2242"/>
    <cellStyle name="Normal 4 10" xfId="2243"/>
    <cellStyle name="Normal 4 10 2" xfId="2244"/>
    <cellStyle name="Normal 4 10 3" xfId="2245"/>
    <cellStyle name="Normal 4 11" xfId="2246"/>
    <cellStyle name="Normal 4 11 2" xfId="2247"/>
    <cellStyle name="Normal 4 11 3" xfId="2248"/>
    <cellStyle name="Normal 4 12" xfId="2249"/>
    <cellStyle name="Normal 4 12 2" xfId="2250"/>
    <cellStyle name="Normal 4 12 3" xfId="2251"/>
    <cellStyle name="Normal 4 13" xfId="2252"/>
    <cellStyle name="Normal 4 13 2" xfId="2253"/>
    <cellStyle name="Normal 4 13 3" xfId="2254"/>
    <cellStyle name="Normal 4 14" xfId="2255"/>
    <cellStyle name="Normal 4 14 2" xfId="2256"/>
    <cellStyle name="Normal 4 14 3" xfId="2257"/>
    <cellStyle name="Normal 4 15" xfId="2258"/>
    <cellStyle name="Normal 4 15 2" xfId="2259"/>
    <cellStyle name="Normal 4 15 3" xfId="2260"/>
    <cellStyle name="Normal 4 16" xfId="2261"/>
    <cellStyle name="Normal 4 16 2" xfId="2262"/>
    <cellStyle name="Normal 4 16 3" xfId="2263"/>
    <cellStyle name="Normal 4 17" xfId="2264"/>
    <cellStyle name="Normal 4 17 2" xfId="2265"/>
    <cellStyle name="Normal 4 17 3" xfId="2266"/>
    <cellStyle name="Normal 4 18" xfId="2267"/>
    <cellStyle name="Normal 4 18 2" xfId="2268"/>
    <cellStyle name="Normal 4 18 3" xfId="2269"/>
    <cellStyle name="Normal 4 19" xfId="2270"/>
    <cellStyle name="Normal 4 19 2" xfId="2271"/>
    <cellStyle name="Normal 4 19 3" xfId="2272"/>
    <cellStyle name="Normal 4 2" xfId="2273"/>
    <cellStyle name="Normal 4 2 2" xfId="2274"/>
    <cellStyle name="Normal 4 2 3" xfId="2275"/>
    <cellStyle name="Normal 4 20" xfId="2276"/>
    <cellStyle name="Normal 4 20 2" xfId="2277"/>
    <cellStyle name="Normal 4 20 3" xfId="2278"/>
    <cellStyle name="Normal 4 21" xfId="2279"/>
    <cellStyle name="Normal 4 21 2" xfId="2280"/>
    <cellStyle name="Normal 4 21 3" xfId="2281"/>
    <cellStyle name="Normal 4 22" xfId="2282"/>
    <cellStyle name="Normal 4 22 2" xfId="2283"/>
    <cellStyle name="Normal 4 22 3" xfId="2284"/>
    <cellStyle name="Normal 4 23" xfId="2285"/>
    <cellStyle name="Normal 4 23 2" xfId="2286"/>
    <cellStyle name="Normal 4 23 3" xfId="2287"/>
    <cellStyle name="Normal 4 24" xfId="2288"/>
    <cellStyle name="Normal 4 24 2" xfId="2289"/>
    <cellStyle name="Normal 4 24 3" xfId="2290"/>
    <cellStyle name="Normal 4 25" xfId="2291"/>
    <cellStyle name="Normal 4 25 2" xfId="2292"/>
    <cellStyle name="Normal 4 25 3" xfId="2293"/>
    <cellStyle name="Normal 4 26" xfId="2294"/>
    <cellStyle name="Normal 4 26 2" xfId="2295"/>
    <cellStyle name="Normal 4 26 3" xfId="2296"/>
    <cellStyle name="Normal 4 27" xfId="2297"/>
    <cellStyle name="Normal 4 27 2" xfId="2298"/>
    <cellStyle name="Normal 4 27 3" xfId="2299"/>
    <cellStyle name="Normal 4 28" xfId="2300"/>
    <cellStyle name="Normal 4 28 2" xfId="2301"/>
    <cellStyle name="Normal 4 28 3" xfId="2302"/>
    <cellStyle name="Normal 4 29" xfId="2303"/>
    <cellStyle name="Normal 4 29 2" xfId="2304"/>
    <cellStyle name="Normal 4 29 3" xfId="2305"/>
    <cellStyle name="Normal 4 3" xfId="2306"/>
    <cellStyle name="Normal 4 3 2" xfId="2307"/>
    <cellStyle name="Normal 4 3 3" xfId="2308"/>
    <cellStyle name="Normal 4 30" xfId="2309"/>
    <cellStyle name="Normal 4 30 2" xfId="2310"/>
    <cellStyle name="Normal 4 30 3" xfId="2311"/>
    <cellStyle name="Normal 4 31" xfId="2312"/>
    <cellStyle name="Normal 4 31 2" xfId="2313"/>
    <cellStyle name="Normal 4 31 3" xfId="2314"/>
    <cellStyle name="Normal 4 32" xfId="2315"/>
    <cellStyle name="Normal 4 32 2" xfId="2316"/>
    <cellStyle name="Normal 4 32 3" xfId="2317"/>
    <cellStyle name="Normal 4 33" xfId="2318"/>
    <cellStyle name="Normal 4 34" xfId="2319"/>
    <cellStyle name="Normal 4 35" xfId="2320"/>
    <cellStyle name="Normal 4 36" xfId="2321"/>
    <cellStyle name="Normal 4 37" xfId="2322"/>
    <cellStyle name="Normal 4 38" xfId="2323"/>
    <cellStyle name="Normal 4 4" xfId="2324"/>
    <cellStyle name="Normal 4 4 2" xfId="2325"/>
    <cellStyle name="Normal 4 4 3" xfId="2326"/>
    <cellStyle name="Normal 4 5" xfId="2327"/>
    <cellStyle name="Normal 4 5 2" xfId="2328"/>
    <cellStyle name="Normal 4 5 3" xfId="2329"/>
    <cellStyle name="Normal 4 6" xfId="2330"/>
    <cellStyle name="Normal 4 6 2" xfId="2331"/>
    <cellStyle name="Normal 4 6 3" xfId="2332"/>
    <cellStyle name="Normal 4 7" xfId="2333"/>
    <cellStyle name="Normal 4 7 2" xfId="2334"/>
    <cellStyle name="Normal 4 7 3" xfId="2335"/>
    <cellStyle name="Normal 4 8" xfId="2336"/>
    <cellStyle name="Normal 4 8 2" xfId="2337"/>
    <cellStyle name="Normal 4 8 3" xfId="2338"/>
    <cellStyle name="Normal 4 9" xfId="2339"/>
    <cellStyle name="Normal 4 9 2" xfId="2340"/>
    <cellStyle name="Normal 4 9 3" xfId="2341"/>
    <cellStyle name="Normal 41" xfId="2342"/>
    <cellStyle name="Normal 41 2" xfId="2343"/>
    <cellStyle name="Normal 41 3" xfId="2344"/>
    <cellStyle name="Normal 41 4" xfId="2345"/>
    <cellStyle name="Normal 41 5" xfId="2346"/>
    <cellStyle name="Normal 41 6" xfId="2347"/>
    <cellStyle name="Normal 41 7" xfId="2348"/>
    <cellStyle name="Normal 41 8" xfId="2349"/>
    <cellStyle name="Normal 42" xfId="2350"/>
    <cellStyle name="Normal 42 2" xfId="2351"/>
    <cellStyle name="Normal 42 3" xfId="2352"/>
    <cellStyle name="Normal 42 4" xfId="2353"/>
    <cellStyle name="Normal 42 5" xfId="2354"/>
    <cellStyle name="Normal 42 6" xfId="2355"/>
    <cellStyle name="Normal 42 7" xfId="2356"/>
    <cellStyle name="Normal 42 8" xfId="2357"/>
    <cellStyle name="Normal 43" xfId="2358"/>
    <cellStyle name="Normal 43 2" xfId="2359"/>
    <cellStyle name="Normal 43 3" xfId="2360"/>
    <cellStyle name="Normal 43 4" xfId="2361"/>
    <cellStyle name="Normal 43 5" xfId="2362"/>
    <cellStyle name="Normal 43 6" xfId="2363"/>
    <cellStyle name="Normal 43 7" xfId="2364"/>
    <cellStyle name="Normal 43 8" xfId="2365"/>
    <cellStyle name="Normal 44" xfId="2366"/>
    <cellStyle name="Normal 44 2" xfId="2367"/>
    <cellStyle name="Normal 44 3" xfId="2368"/>
    <cellStyle name="Normal 44 4" xfId="2369"/>
    <cellStyle name="Normal 44 5" xfId="2370"/>
    <cellStyle name="Normal 44 6" xfId="2371"/>
    <cellStyle name="Normal 44 7" xfId="2372"/>
    <cellStyle name="Normal 44 8" xfId="2373"/>
    <cellStyle name="Normal 5" xfId="2374"/>
    <cellStyle name="Normal 5 2" xfId="2375"/>
    <cellStyle name="Normal 5 2 2" xfId="2376"/>
    <cellStyle name="Normal 5 2 3" xfId="2377"/>
    <cellStyle name="Normal 5 3" xfId="2378"/>
    <cellStyle name="Normal 5 3 2" xfId="2379"/>
    <cellStyle name="Normal 5 3 3" xfId="2380"/>
    <cellStyle name="Normal 5 4" xfId="2381"/>
    <cellStyle name="Normal 6" xfId="2382"/>
    <cellStyle name="Normal 6 10" xfId="2383"/>
    <cellStyle name="Normal 6 10 2" xfId="2384"/>
    <cellStyle name="Normal 6 10 3" xfId="2385"/>
    <cellStyle name="Normal 6 11" xfId="2386"/>
    <cellStyle name="Normal 6 11 2" xfId="2387"/>
    <cellStyle name="Normal 6 11 3" xfId="2388"/>
    <cellStyle name="Normal 6 12" xfId="2389"/>
    <cellStyle name="Normal 6 12 2" xfId="2390"/>
    <cellStyle name="Normal 6 12 3" xfId="2391"/>
    <cellStyle name="Normal 6 13" xfId="2392"/>
    <cellStyle name="Normal 6 13 2" xfId="2393"/>
    <cellStyle name="Normal 6 13 3" xfId="2394"/>
    <cellStyle name="Normal 6 14" xfId="2395"/>
    <cellStyle name="Normal 6 14 2" xfId="2396"/>
    <cellStyle name="Normal 6 14 3" xfId="2397"/>
    <cellStyle name="Normal 6 15" xfId="2398"/>
    <cellStyle name="Normal 6 15 2" xfId="2399"/>
    <cellStyle name="Normal 6 15 3" xfId="2400"/>
    <cellStyle name="Normal 6 16" xfId="2401"/>
    <cellStyle name="Normal 6 16 2" xfId="2402"/>
    <cellStyle name="Normal 6 16 3" xfId="2403"/>
    <cellStyle name="Normal 6 17" xfId="2404"/>
    <cellStyle name="Normal 6 17 2" xfId="2405"/>
    <cellStyle name="Normal 6 17 3" xfId="2406"/>
    <cellStyle name="Normal 6 18" xfId="2407"/>
    <cellStyle name="Normal 6 18 2" xfId="2408"/>
    <cellStyle name="Normal 6 18 3" xfId="2409"/>
    <cellStyle name="Normal 6 19" xfId="2410"/>
    <cellStyle name="Normal 6 19 2" xfId="2411"/>
    <cellStyle name="Normal 6 19 3" xfId="2412"/>
    <cellStyle name="Normal 6 2" xfId="2413"/>
    <cellStyle name="Normal 6 2 2" xfId="2414"/>
    <cellStyle name="Normal 6 2 3" xfId="2415"/>
    <cellStyle name="Normal 6 20" xfId="2416"/>
    <cellStyle name="Normal 6 20 2" xfId="2417"/>
    <cellStyle name="Normal 6 20 3" xfId="2418"/>
    <cellStyle name="Normal 6 21" xfId="2419"/>
    <cellStyle name="Normal 6 21 2" xfId="2420"/>
    <cellStyle name="Normal 6 21 3" xfId="2421"/>
    <cellStyle name="Normal 6 22" xfId="2422"/>
    <cellStyle name="Normal 6 22 2" xfId="2423"/>
    <cellStyle name="Normal 6 22 3" xfId="2424"/>
    <cellStyle name="Normal 6 23" xfId="2425"/>
    <cellStyle name="Normal 6 23 2" xfId="2426"/>
    <cellStyle name="Normal 6 23 3" xfId="2427"/>
    <cellStyle name="Normal 6 24" xfId="2428"/>
    <cellStyle name="Normal 6 24 2" xfId="2429"/>
    <cellStyle name="Normal 6 24 3" xfId="2430"/>
    <cellStyle name="Normal 6 25" xfId="2431"/>
    <cellStyle name="Normal 6 25 2" xfId="2432"/>
    <cellStyle name="Normal 6 25 3" xfId="2433"/>
    <cellStyle name="Normal 6 26" xfId="2434"/>
    <cellStyle name="Normal 6 26 2" xfId="2435"/>
    <cellStyle name="Normal 6 26 3" xfId="2436"/>
    <cellStyle name="Normal 6 27" xfId="2437"/>
    <cellStyle name="Normal 6 27 2" xfId="2438"/>
    <cellStyle name="Normal 6 27 3" xfId="2439"/>
    <cellStyle name="Normal 6 28" xfId="2440"/>
    <cellStyle name="Normal 6 3" xfId="2441"/>
    <cellStyle name="Normal 6 3 2" xfId="2442"/>
    <cellStyle name="Normal 6 3 3" xfId="2443"/>
    <cellStyle name="Normal 6 4" xfId="2444"/>
    <cellStyle name="Normal 6 4 2" xfId="2445"/>
    <cellStyle name="Normal 6 4 3" xfId="2446"/>
    <cellStyle name="Normal 6 5" xfId="2447"/>
    <cellStyle name="Normal 6 5 2" xfId="2448"/>
    <cellStyle name="Normal 6 5 3" xfId="2449"/>
    <cellStyle name="Normal 6 6" xfId="2450"/>
    <cellStyle name="Normal 6 6 2" xfId="2451"/>
    <cellStyle name="Normal 6 6 3" xfId="2452"/>
    <cellStyle name="Normal 6 7" xfId="2453"/>
    <cellStyle name="Normal 6 7 2" xfId="2454"/>
    <cellStyle name="Normal 6 7 3" xfId="2455"/>
    <cellStyle name="Normal 6 8" xfId="2456"/>
    <cellStyle name="Normal 6 8 2" xfId="2457"/>
    <cellStyle name="Normal 6 8 3" xfId="2458"/>
    <cellStyle name="Normal 6 9" xfId="2459"/>
    <cellStyle name="Normal 6 9 2" xfId="2460"/>
    <cellStyle name="Normal 6 9 3" xfId="2461"/>
    <cellStyle name="Normal 7" xfId="2462"/>
    <cellStyle name="Normal 7 2" xfId="2463"/>
    <cellStyle name="Normal 7 2 2" xfId="2464"/>
    <cellStyle name="Normal 7 2 3" xfId="2465"/>
    <cellStyle name="Normal 7 3" xfId="2466"/>
    <cellStyle name="Normal 7 3 2" xfId="2467"/>
    <cellStyle name="Normal 7 3 3" xfId="2468"/>
    <cellStyle name="Normal 7 4" xfId="2469"/>
    <cellStyle name="Normal 7 4 2" xfId="2470"/>
    <cellStyle name="Normal 7 4 3" xfId="2471"/>
    <cellStyle name="Normal 7 5" xfId="2472"/>
    <cellStyle name="Normal 7 5 2" xfId="2473"/>
    <cellStyle name="Normal 7 5 3" xfId="2474"/>
    <cellStyle name="Normal 7 6" xfId="2475"/>
    <cellStyle name="Normal 7 6 2" xfId="2476"/>
    <cellStyle name="Normal 7 6 3" xfId="2477"/>
    <cellStyle name="Normal 7 7" xfId="2478"/>
    <cellStyle name="Normal 7 7 2" xfId="2479"/>
    <cellStyle name="Normal 7 7 3" xfId="2480"/>
    <cellStyle name="Normal 7 8" xfId="2481"/>
    <cellStyle name="Normal 7 8 2" xfId="2482"/>
    <cellStyle name="Normal 7 8 3" xfId="2483"/>
    <cellStyle name="Normal 7 9" xfId="2484"/>
    <cellStyle name="Normal 9" xfId="2485"/>
    <cellStyle name="Notas" xfId="2486" builtinId="10" customBuiltin="1"/>
    <cellStyle name="Notas 2" xfId="2487"/>
    <cellStyle name="Notas 2 2" xfId="2488"/>
    <cellStyle name="Notas 3" xfId="2489"/>
    <cellStyle name="Notas 4" xfId="2756"/>
    <cellStyle name="Porcentaje" xfId="2490" builtinId="5"/>
    <cellStyle name="Porcentaje 2" xfId="2758"/>
    <cellStyle name="Porcentaje 3" xfId="2757"/>
    <cellStyle name="Porcentual 10" xfId="2491"/>
    <cellStyle name="Porcentual 10 2" xfId="2492"/>
    <cellStyle name="Porcentual 15" xfId="2493"/>
    <cellStyle name="Porcentual 15 10" xfId="2494"/>
    <cellStyle name="Porcentual 15 11" xfId="2495"/>
    <cellStyle name="Porcentual 15 12" xfId="2496"/>
    <cellStyle name="Porcentual 15 2" xfId="2497"/>
    <cellStyle name="Porcentual 15 2 10" xfId="2498"/>
    <cellStyle name="Porcentual 15 2 11" xfId="2499"/>
    <cellStyle name="Porcentual 15 2 2" xfId="2500"/>
    <cellStyle name="Porcentual 15 2 2 2" xfId="2501"/>
    <cellStyle name="Porcentual 15 2 2 3" xfId="2502"/>
    <cellStyle name="Porcentual 15 2 3" xfId="2503"/>
    <cellStyle name="Porcentual 15 2 3 2" xfId="2504"/>
    <cellStyle name="Porcentual 15 2 3 3" xfId="2505"/>
    <cellStyle name="Porcentual 15 2 4" xfId="2506"/>
    <cellStyle name="Porcentual 15 2 4 2" xfId="2507"/>
    <cellStyle name="Porcentual 15 2 4 3" xfId="2508"/>
    <cellStyle name="Porcentual 15 2 5" xfId="2509"/>
    <cellStyle name="Porcentual 15 2 5 2" xfId="2510"/>
    <cellStyle name="Porcentual 15 2 5 3" xfId="2511"/>
    <cellStyle name="Porcentual 15 2 6" xfId="2512"/>
    <cellStyle name="Porcentual 15 2 7" xfId="2513"/>
    <cellStyle name="Porcentual 15 2 8" xfId="2514"/>
    <cellStyle name="Porcentual 15 2 9" xfId="2515"/>
    <cellStyle name="Porcentual 15 3" xfId="2516"/>
    <cellStyle name="Porcentual 15 3 2" xfId="2517"/>
    <cellStyle name="Porcentual 15 3 3" xfId="2518"/>
    <cellStyle name="Porcentual 15 4" xfId="2519"/>
    <cellStyle name="Porcentual 15 4 2" xfId="2520"/>
    <cellStyle name="Porcentual 15 4 3" xfId="2521"/>
    <cellStyle name="Porcentual 15 5" xfId="2522"/>
    <cellStyle name="Porcentual 15 5 2" xfId="2523"/>
    <cellStyle name="Porcentual 15 5 3" xfId="2524"/>
    <cellStyle name="Porcentual 15 6" xfId="2525"/>
    <cellStyle name="Porcentual 15 6 2" xfId="2526"/>
    <cellStyle name="Porcentual 15 6 3" xfId="2527"/>
    <cellStyle name="Porcentual 15 7" xfId="2528"/>
    <cellStyle name="Porcentual 15 8" xfId="2529"/>
    <cellStyle name="Porcentual 15 9" xfId="2530"/>
    <cellStyle name="Porcentual 2" xfId="2531"/>
    <cellStyle name="Porcentual 2 10" xfId="2532"/>
    <cellStyle name="Porcentual 2 10 2" xfId="2533"/>
    <cellStyle name="Porcentual 2 10 2 2" xfId="2534"/>
    <cellStyle name="Porcentual 2 10 2 3" xfId="2535"/>
    <cellStyle name="Porcentual 2 10 3" xfId="2536"/>
    <cellStyle name="Porcentual 2 10 3 2" xfId="2537"/>
    <cellStyle name="Porcentual 2 10 3 3" xfId="2538"/>
    <cellStyle name="Porcentual 2 10 4" xfId="2539"/>
    <cellStyle name="Porcentual 2 10 5" xfId="2540"/>
    <cellStyle name="Porcentual 2 10 6" xfId="2541"/>
    <cellStyle name="Porcentual 2 10 7" xfId="2542"/>
    <cellStyle name="Porcentual 2 10 8" xfId="2543"/>
    <cellStyle name="Porcentual 2 10 9" xfId="2544"/>
    <cellStyle name="Porcentual 2 11" xfId="2545"/>
    <cellStyle name="Porcentual 2 11 2" xfId="2546"/>
    <cellStyle name="Porcentual 2 11 2 2" xfId="2547"/>
    <cellStyle name="Porcentual 2 11 2 3" xfId="2548"/>
    <cellStyle name="Porcentual 2 11 3" xfId="2549"/>
    <cellStyle name="Porcentual 2 11 3 2" xfId="2550"/>
    <cellStyle name="Porcentual 2 11 3 3" xfId="2551"/>
    <cellStyle name="Porcentual 2 11 4" xfId="2552"/>
    <cellStyle name="Porcentual 2 11 5" xfId="2553"/>
    <cellStyle name="Porcentual 2 11 6" xfId="2554"/>
    <cellStyle name="Porcentual 2 11 7" xfId="2555"/>
    <cellStyle name="Porcentual 2 11 8" xfId="2556"/>
    <cellStyle name="Porcentual 2 11 9" xfId="2557"/>
    <cellStyle name="Porcentual 2 12" xfId="2558"/>
    <cellStyle name="Porcentual 2 12 2" xfId="2559"/>
    <cellStyle name="Porcentual 2 12 2 2" xfId="2560"/>
    <cellStyle name="Porcentual 2 12 2 3" xfId="2561"/>
    <cellStyle name="Porcentual 2 12 3" xfId="2562"/>
    <cellStyle name="Porcentual 2 12 3 2" xfId="2563"/>
    <cellStyle name="Porcentual 2 12 3 3" xfId="2564"/>
    <cellStyle name="Porcentual 2 12 4" xfId="2565"/>
    <cellStyle name="Porcentual 2 12 5" xfId="2566"/>
    <cellStyle name="Porcentual 2 12 6" xfId="2567"/>
    <cellStyle name="Porcentual 2 12 7" xfId="2568"/>
    <cellStyle name="Porcentual 2 12 8" xfId="2569"/>
    <cellStyle name="Porcentual 2 12 9" xfId="2570"/>
    <cellStyle name="Porcentual 2 13" xfId="2571"/>
    <cellStyle name="Porcentual 2 13 2" xfId="2572"/>
    <cellStyle name="Porcentual 2 13 2 2" xfId="2573"/>
    <cellStyle name="Porcentual 2 13 2 3" xfId="2574"/>
    <cellStyle name="Porcentual 2 13 3" xfId="2575"/>
    <cellStyle name="Porcentual 2 13 3 2" xfId="2576"/>
    <cellStyle name="Porcentual 2 13 3 3" xfId="2577"/>
    <cellStyle name="Porcentual 2 13 4" xfId="2578"/>
    <cellStyle name="Porcentual 2 13 5" xfId="2579"/>
    <cellStyle name="Porcentual 2 13 6" xfId="2580"/>
    <cellStyle name="Porcentual 2 13 7" xfId="2581"/>
    <cellStyle name="Porcentual 2 13 8" xfId="2582"/>
    <cellStyle name="Porcentual 2 13 9" xfId="2583"/>
    <cellStyle name="Porcentual 2 14" xfId="2584"/>
    <cellStyle name="Porcentual 2 14 2" xfId="2585"/>
    <cellStyle name="Porcentual 2 14 2 2" xfId="2586"/>
    <cellStyle name="Porcentual 2 14 2 3" xfId="2587"/>
    <cellStyle name="Porcentual 2 14 3" xfId="2588"/>
    <cellStyle name="Porcentual 2 14 3 2" xfId="2589"/>
    <cellStyle name="Porcentual 2 14 3 3" xfId="2590"/>
    <cellStyle name="Porcentual 2 14 4" xfId="2591"/>
    <cellStyle name="Porcentual 2 14 5" xfId="2592"/>
    <cellStyle name="Porcentual 2 14 6" xfId="2593"/>
    <cellStyle name="Porcentual 2 14 7" xfId="2594"/>
    <cellStyle name="Porcentual 2 14 8" xfId="2595"/>
    <cellStyle name="Porcentual 2 14 9" xfId="2596"/>
    <cellStyle name="Porcentual 2 15" xfId="2597"/>
    <cellStyle name="Porcentual 2 16" xfId="2598"/>
    <cellStyle name="Porcentual 2 17" xfId="2599"/>
    <cellStyle name="Porcentual 2 18" xfId="2600"/>
    <cellStyle name="Porcentual 2 19" xfId="2601"/>
    <cellStyle name="Porcentual 2 2" xfId="2602"/>
    <cellStyle name="Porcentual 2 2 2" xfId="2603"/>
    <cellStyle name="Porcentual 2 2 2 2" xfId="2604"/>
    <cellStyle name="Porcentual 2 2 2 3" xfId="2605"/>
    <cellStyle name="Porcentual 2 2 3" xfId="2606"/>
    <cellStyle name="Porcentual 2 2 3 2" xfId="2607"/>
    <cellStyle name="Porcentual 2 2 3 3" xfId="2608"/>
    <cellStyle name="Porcentual 2 2 4" xfId="2609"/>
    <cellStyle name="Porcentual 2 2 5" xfId="2610"/>
    <cellStyle name="Porcentual 2 2 6" xfId="2611"/>
    <cellStyle name="Porcentual 2 2 7" xfId="2612"/>
    <cellStyle name="Porcentual 2 2 8" xfId="2613"/>
    <cellStyle name="Porcentual 2 2 9" xfId="2614"/>
    <cellStyle name="Porcentual 2 20" xfId="2615"/>
    <cellStyle name="Porcentual 2 21" xfId="2616"/>
    <cellStyle name="Porcentual 2 22" xfId="2617"/>
    <cellStyle name="Porcentual 2 3" xfId="2618"/>
    <cellStyle name="Porcentual 2 3 2" xfId="2619"/>
    <cellStyle name="Porcentual 2 3 2 2" xfId="2620"/>
    <cellStyle name="Porcentual 2 3 2 3" xfId="2621"/>
    <cellStyle name="Porcentual 2 3 3" xfId="2622"/>
    <cellStyle name="Porcentual 2 3 3 2" xfId="2623"/>
    <cellStyle name="Porcentual 2 3 3 3" xfId="2624"/>
    <cellStyle name="Porcentual 2 3 4" xfId="2625"/>
    <cellStyle name="Porcentual 2 3 5" xfId="2626"/>
    <cellStyle name="Porcentual 2 3 6" xfId="2627"/>
    <cellStyle name="Porcentual 2 3 7" xfId="2628"/>
    <cellStyle name="Porcentual 2 3 8" xfId="2629"/>
    <cellStyle name="Porcentual 2 3 9" xfId="2630"/>
    <cellStyle name="Porcentual 2 4" xfId="2631"/>
    <cellStyle name="Porcentual 2 4 2" xfId="2632"/>
    <cellStyle name="Porcentual 2 4 2 2" xfId="2633"/>
    <cellStyle name="Porcentual 2 4 2 3" xfId="2634"/>
    <cellStyle name="Porcentual 2 4 3" xfId="2635"/>
    <cellStyle name="Porcentual 2 4 3 2" xfId="2636"/>
    <cellStyle name="Porcentual 2 4 3 3" xfId="2637"/>
    <cellStyle name="Porcentual 2 4 4" xfId="2638"/>
    <cellStyle name="Porcentual 2 4 5" xfId="2639"/>
    <cellStyle name="Porcentual 2 4 6" xfId="2640"/>
    <cellStyle name="Porcentual 2 4 7" xfId="2641"/>
    <cellStyle name="Porcentual 2 4 8" xfId="2642"/>
    <cellStyle name="Porcentual 2 4 9" xfId="2643"/>
    <cellStyle name="Porcentual 2 5" xfId="2644"/>
    <cellStyle name="Porcentual 2 5 2" xfId="2645"/>
    <cellStyle name="Porcentual 2 5 2 2" xfId="2646"/>
    <cellStyle name="Porcentual 2 5 2 3" xfId="2647"/>
    <cellStyle name="Porcentual 2 5 3" xfId="2648"/>
    <cellStyle name="Porcentual 2 5 3 2" xfId="2649"/>
    <cellStyle name="Porcentual 2 5 3 3" xfId="2650"/>
    <cellStyle name="Porcentual 2 5 4" xfId="2651"/>
    <cellStyle name="Porcentual 2 5 5" xfId="2652"/>
    <cellStyle name="Porcentual 2 5 6" xfId="2653"/>
    <cellStyle name="Porcentual 2 5 7" xfId="2654"/>
    <cellStyle name="Porcentual 2 5 8" xfId="2655"/>
    <cellStyle name="Porcentual 2 5 9" xfId="2656"/>
    <cellStyle name="Porcentual 2 6" xfId="2657"/>
    <cellStyle name="Porcentual 2 6 2" xfId="2658"/>
    <cellStyle name="Porcentual 2 6 2 2" xfId="2659"/>
    <cellStyle name="Porcentual 2 6 2 3" xfId="2660"/>
    <cellStyle name="Porcentual 2 6 3" xfId="2661"/>
    <cellStyle name="Porcentual 2 6 3 2" xfId="2662"/>
    <cellStyle name="Porcentual 2 6 3 3" xfId="2663"/>
    <cellStyle name="Porcentual 2 6 4" xfId="2664"/>
    <cellStyle name="Porcentual 2 6 5" xfId="2665"/>
    <cellStyle name="Porcentual 2 6 6" xfId="2666"/>
    <cellStyle name="Porcentual 2 6 7" xfId="2667"/>
    <cellStyle name="Porcentual 2 6 8" xfId="2668"/>
    <cellStyle name="Porcentual 2 6 9" xfId="2669"/>
    <cellStyle name="Porcentual 2 7" xfId="2670"/>
    <cellStyle name="Porcentual 2 7 2" xfId="2671"/>
    <cellStyle name="Porcentual 2 7 2 2" xfId="2672"/>
    <cellStyle name="Porcentual 2 7 2 3" xfId="2673"/>
    <cellStyle name="Porcentual 2 7 3" xfId="2674"/>
    <cellStyle name="Porcentual 2 7 3 2" xfId="2675"/>
    <cellStyle name="Porcentual 2 7 3 3" xfId="2676"/>
    <cellStyle name="Porcentual 2 7 4" xfId="2677"/>
    <cellStyle name="Porcentual 2 7 5" xfId="2678"/>
    <cellStyle name="Porcentual 2 7 6" xfId="2679"/>
    <cellStyle name="Porcentual 2 7 7" xfId="2680"/>
    <cellStyle name="Porcentual 2 7 8" xfId="2681"/>
    <cellStyle name="Porcentual 2 7 9" xfId="2682"/>
    <cellStyle name="Porcentual 2 8" xfId="2683"/>
    <cellStyle name="Porcentual 2 8 2" xfId="2684"/>
    <cellStyle name="Porcentual 2 8 2 2" xfId="2685"/>
    <cellStyle name="Porcentual 2 8 2 3" xfId="2686"/>
    <cellStyle name="Porcentual 2 8 3" xfId="2687"/>
    <cellStyle name="Porcentual 2 8 3 2" xfId="2688"/>
    <cellStyle name="Porcentual 2 8 3 3" xfId="2689"/>
    <cellStyle name="Porcentual 2 8 4" xfId="2690"/>
    <cellStyle name="Porcentual 2 8 5" xfId="2691"/>
    <cellStyle name="Porcentual 2 8 6" xfId="2692"/>
    <cellStyle name="Porcentual 2 8 7" xfId="2693"/>
    <cellStyle name="Porcentual 2 8 8" xfId="2694"/>
    <cellStyle name="Porcentual 2 8 9" xfId="2695"/>
    <cellStyle name="Porcentual 2 9" xfId="2696"/>
    <cellStyle name="Porcentual 2 9 2" xfId="2697"/>
    <cellStyle name="Porcentual 2 9 2 2" xfId="2698"/>
    <cellStyle name="Porcentual 2 9 2 3" xfId="2699"/>
    <cellStyle name="Porcentual 2 9 3" xfId="2700"/>
    <cellStyle name="Porcentual 2 9 3 2" xfId="2701"/>
    <cellStyle name="Porcentual 2 9 3 3" xfId="2702"/>
    <cellStyle name="Porcentual 2 9 4" xfId="2703"/>
    <cellStyle name="Porcentual 2 9 5" xfId="2704"/>
    <cellStyle name="Porcentual 2 9 6" xfId="2705"/>
    <cellStyle name="Porcentual 2 9 7" xfId="2706"/>
    <cellStyle name="Porcentual 2 9 8" xfId="2707"/>
    <cellStyle name="Porcentual 2 9 9" xfId="2708"/>
    <cellStyle name="Porcentual 3" xfId="2709"/>
    <cellStyle name="Porcentual 3 2" xfId="2710"/>
    <cellStyle name="Porcentual 4" xfId="2711"/>
    <cellStyle name="Porcentual 4 2" xfId="2712"/>
    <cellStyle name="Porcentual 5" xfId="2713"/>
    <cellStyle name="Porcentual 5 2" xfId="2714"/>
    <cellStyle name="Porcentual 5 2 2" xfId="2715"/>
    <cellStyle name="Porcentual 5 2 3" xfId="2716"/>
    <cellStyle name="Porcentual 5 3" xfId="2717"/>
    <cellStyle name="Porcentual 5 3 2" xfId="2718"/>
    <cellStyle name="Porcentual 5 3 3" xfId="2719"/>
    <cellStyle name="Porcentual 5 4" xfId="2720"/>
    <cellStyle name="Porcentual 5 5" xfId="2721"/>
    <cellStyle name="Porcentual 5 6" xfId="2722"/>
    <cellStyle name="Porcentual 5 7" xfId="2723"/>
    <cellStyle name="Porcentual 5 8" xfId="2724"/>
    <cellStyle name="Porcentual 5 9" xfId="2725"/>
    <cellStyle name="Salida" xfId="2726" builtinId="21" customBuiltin="1"/>
    <cellStyle name="Salida 2" xfId="2727"/>
    <cellStyle name="Salida 2 2" xfId="2728"/>
    <cellStyle name="Subtitulo de Tabla" xfId="2729"/>
    <cellStyle name="Texto de advertencia" xfId="2730" builtinId="11" customBuiltin="1"/>
    <cellStyle name="Texto de advertencia 2" xfId="2731"/>
    <cellStyle name="Texto de advertencia 2 2" xfId="2732"/>
    <cellStyle name="Texto explicativo" xfId="2733" builtinId="53" customBuiltin="1"/>
    <cellStyle name="Texto explicativo 2" xfId="2734"/>
    <cellStyle name="Texto explicativo 2 2" xfId="2735"/>
    <cellStyle name="Título" xfId="2736" builtinId="15" customBuiltin="1"/>
    <cellStyle name="Título 1 2" xfId="2738"/>
    <cellStyle name="Título 1 2 2" xfId="2739"/>
    <cellStyle name="Título 2" xfId="2740" builtinId="17" customBuiltin="1"/>
    <cellStyle name="Título 2 2" xfId="2741"/>
    <cellStyle name="Título 2 2 2" xfId="2742"/>
    <cellStyle name="Título 3" xfId="2743" builtinId="18" customBuiltin="1"/>
    <cellStyle name="Título 3 2" xfId="2744"/>
    <cellStyle name="Título 3 2 2" xfId="2745"/>
    <cellStyle name="Título 4" xfId="2746"/>
    <cellStyle name="Título 4 2" xfId="2747"/>
    <cellStyle name="Titulo de Tabla" xfId="2748"/>
    <cellStyle name="Total" xfId="2749" builtinId="25" customBuiltin="1"/>
    <cellStyle name="Total 2" xfId="2750"/>
    <cellStyle name="Total 2 2" xfId="2751"/>
  </cellStyles>
  <dxfs count="0"/>
  <tableStyles count="0" defaultTableStyle="TableStyleMedium9" defaultPivotStyle="PivotStyleLight16"/>
  <colors>
    <mruColors>
      <color rgb="FF009999"/>
      <color rgb="FF4070C0"/>
      <color rgb="FFFF9966"/>
      <color rgb="FF760000"/>
      <color rgb="FF4080C0"/>
      <color rgb="FFFF6600"/>
      <color rgb="FF960000"/>
      <color rgb="FF0000FF"/>
      <color rgb="FF1609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Inversión Extranjera Directa
Enero-Septiembre 2019-2020 </a:t>
            </a:r>
          </a:p>
        </c:rich>
      </c:tx>
      <c:layout>
        <c:manualLayout>
          <c:xMode val="edge"/>
          <c:yMode val="edge"/>
          <c:x val="0.33615841012134873"/>
          <c:y val="3.93969152732312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79157427937915"/>
          <c:y val="0.21519006825429657"/>
          <c:w val="0.7365853658536532"/>
          <c:h val="0.5696211333396239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9999">
                  <a:alpha val="94000"/>
                </a:srgbClr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9999"/>
              </a:solidFill>
              <a:ln w="19050">
                <a:solidFill>
                  <a:srgbClr val="009999">
                    <a:alpha val="94000"/>
                  </a:srgbClr>
                </a:solidFill>
                <a:prstDash val="solid"/>
              </a:ln>
            </c:spPr>
          </c:marker>
          <c:dPt>
            <c:idx val="9"/>
            <c:bubble3D val="0"/>
          </c:dPt>
          <c:dLbls>
            <c:dLbl>
              <c:idx val="9"/>
              <c:layout>
                <c:manualLayout>
                  <c:x val="-6.2084257206208533E-2"/>
                  <c:y val="9.079118028534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0258684405025872E-2"/>
                  <c:y val="-9.5114569822741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6.5921467469188991E-2"/>
                  <c:y val="3.7453183520599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0509098049612376E-16"/>
                  <c:y val="-5.6179775280898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8.5982265974275818E-3"/>
                  <c:y val="0.1451862138245852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11.010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'pg. 4'!$B$10:$B$21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2019*</c:v>
                </c:pt>
                <c:pt idx="11">
                  <c:v>2020*</c:v>
                </c:pt>
              </c:strCache>
            </c:strRef>
          </c:cat>
          <c:val>
            <c:numRef>
              <c:f>'pg. 4'!$C$10:$C$21</c:f>
              <c:numCache>
                <c:formatCode>#,##0</c:formatCode>
                <c:ptCount val="12"/>
                <c:pt idx="0">
                  <c:v>6429.9430912601001</c:v>
                </c:pt>
                <c:pt idx="1">
                  <c:v>14647.043118489561</c:v>
                </c:pt>
                <c:pt idx="2">
                  <c:v>15039.965981241403</c:v>
                </c:pt>
                <c:pt idx="3">
                  <c:v>16210.410260611599</c:v>
                </c:pt>
                <c:pt idx="4">
                  <c:v>16168.706623459664</c:v>
                </c:pt>
                <c:pt idx="5">
                  <c:v>11723.937073800531</c:v>
                </c:pt>
                <c:pt idx="6">
                  <c:v>13847.594001073267</c:v>
                </c:pt>
                <c:pt idx="7">
                  <c:v>13836.696227149951</c:v>
                </c:pt>
                <c:pt idx="8">
                  <c:v>11535.11987313104</c:v>
                </c:pt>
                <c:pt idx="9">
                  <c:v>14313.721547486362</c:v>
                </c:pt>
                <c:pt idx="10">
                  <c:v>10842</c:v>
                </c:pt>
                <c:pt idx="11">
                  <c:v>5450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2096"/>
        <c:axId val="92363184"/>
      </c:lineChart>
      <c:catAx>
        <c:axId val="9236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b="1">
                <a:solidFill>
                  <a:srgbClr val="0070C0"/>
                </a:solidFill>
              </a:defRPr>
            </a:pPr>
            <a:endParaRPr lang="es-CO"/>
          </a:p>
        </c:txPr>
        <c:crossAx val="92363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3631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millones US$</a:t>
                </a:r>
              </a:p>
            </c:rich>
          </c:tx>
          <c:layout>
            <c:manualLayout>
              <c:xMode val="edge"/>
              <c:yMode val="edge"/>
              <c:x val="3.9024390243902439E-2"/>
              <c:y val="0.348101906423373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92362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88" r="0.75000000000000488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Remesas
acumulado año</a:t>
            </a:r>
          </a:p>
        </c:rich>
      </c:tx>
      <c:layout>
        <c:manualLayout>
          <c:xMode val="edge"/>
          <c:yMode val="edge"/>
          <c:x val="0.38151660906640489"/>
          <c:y val="5.04732826764001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74881516587691"/>
          <c:y val="0.21451104100946591"/>
          <c:w val="0.74407582938389727"/>
          <c:h val="0.5709779179810777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 w="19050">
                <a:solidFill>
                  <a:schemeClr val="accent1"/>
                </a:solidFill>
                <a:prstDash val="solid"/>
              </a:ln>
            </c:spPr>
          </c:marker>
          <c:dPt>
            <c:idx val="9"/>
            <c:bubble3D val="0"/>
          </c:dPt>
          <c:dPt>
            <c:idx val="11"/>
            <c:bubble3D val="0"/>
            <c:spPr>
              <a:ln w="25400">
                <a:noFill/>
                <a:prstDash val="solid"/>
              </a:ln>
            </c:spPr>
          </c:dPt>
          <c:dLbls>
            <c:dLbl>
              <c:idx val="9"/>
              <c:layout>
                <c:manualLayout>
                  <c:x val="-7.5414781297134345E-2"/>
                  <c:y val="-6.349206349206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5082956259426848E-2"/>
                  <c:y val="-9.1710758377424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1.1060706816017369E-16"/>
                  <c:y val="-3.8834951456310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'pg. 4'!$B$33:$B$47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En-sep.16</c:v>
                </c:pt>
                <c:pt idx="11">
                  <c:v>En-sep.17</c:v>
                </c:pt>
                <c:pt idx="12">
                  <c:v>En-sep.18</c:v>
                </c:pt>
                <c:pt idx="13">
                  <c:v>En-sep.19</c:v>
                </c:pt>
                <c:pt idx="14">
                  <c:v>En-sep.20</c:v>
                </c:pt>
              </c:strCache>
            </c:strRef>
          </c:cat>
          <c:val>
            <c:numRef>
              <c:f>'pg. 4'!$C$33:$C$47</c:f>
              <c:numCache>
                <c:formatCode>#,##0</c:formatCode>
                <c:ptCount val="15"/>
                <c:pt idx="0">
                  <c:v>3996.3486819166187</c:v>
                </c:pt>
                <c:pt idx="1">
                  <c:v>4064.0958923558678</c:v>
                </c:pt>
                <c:pt idx="2">
                  <c:v>3969.6592069117955</c:v>
                </c:pt>
                <c:pt idx="3">
                  <c:v>4401.0440895683314</c:v>
                </c:pt>
                <c:pt idx="4">
                  <c:v>4093.206772329901</c:v>
                </c:pt>
                <c:pt idx="5">
                  <c:v>4635.4817991875843</c:v>
                </c:pt>
                <c:pt idx="6">
                  <c:v>4868.7678368423458</c:v>
                </c:pt>
                <c:pt idx="7">
                  <c:v>5511.4039527869782</c:v>
                </c:pt>
                <c:pt idx="8">
                  <c:v>6321.3883108780437</c:v>
                </c:pt>
                <c:pt idx="9">
                  <c:v>6733.1692300310488</c:v>
                </c:pt>
                <c:pt idx="10">
                  <c:v>3546.1</c:v>
                </c:pt>
                <c:pt idx="11">
                  <c:v>3949.7</c:v>
                </c:pt>
                <c:pt idx="12">
                  <c:v>4561</c:v>
                </c:pt>
                <c:pt idx="13">
                  <c:v>4990.8</c:v>
                </c:pt>
                <c:pt idx="14">
                  <c:v>4951.5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2640"/>
        <c:axId val="92372432"/>
      </c:lineChart>
      <c:catAx>
        <c:axId val="9236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4080C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37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3724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millones US$</a:t>
                </a:r>
              </a:p>
            </c:rich>
          </c:tx>
          <c:layout>
            <c:manualLayout>
              <c:xMode val="edge"/>
              <c:yMode val="edge"/>
              <c:x val="3.7914751606275471E-2"/>
              <c:y val="0.347003053189779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362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88" r="0.75000000000000488" t="1" header="0" footer="0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ES" sz="1050">
                <a:solidFill>
                  <a:schemeClr val="bg1"/>
                </a:solidFill>
              </a:rPr>
              <a:t>Inversión extranjera por sectores 
enero - septiembre</a:t>
            </a:r>
          </a:p>
          <a:p>
            <a:pPr>
              <a:defRPr sz="12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ES" sz="1050">
                <a:solidFill>
                  <a:schemeClr val="bg1"/>
                </a:solidFill>
              </a:rPr>
              <a:t> de 2020</a:t>
            </a:r>
          </a:p>
        </c:rich>
      </c:tx>
      <c:layout>
        <c:manualLayout>
          <c:xMode val="edge"/>
          <c:yMode val="edge"/>
          <c:x val="0.29954040698093237"/>
          <c:y val="0"/>
        </c:manualLayout>
      </c:layout>
      <c:overlay val="0"/>
      <c:spPr>
        <a:solidFill>
          <a:srgbClr val="009999"/>
        </a:solidFill>
        <a:ln w="25400">
          <a:noFill/>
        </a:ln>
      </c:spPr>
    </c:title>
    <c:autoTitleDeleted val="0"/>
    <c:view3D>
      <c:rotX val="15"/>
      <c:hPercent val="8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2102272727273268"/>
          <c:y val="0.38740920096852338"/>
          <c:w val="0.41051136363636381"/>
          <c:h val="0.259079903147702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chemeClr val="tx1"/>
              </a:solidFill>
              <a:prstDash val="solid"/>
            </a:ln>
          </c:spPr>
          <c:dPt>
            <c:idx val="0"/>
            <c:bubble3D val="0"/>
            <c:spPr>
              <a:solidFill>
                <a:srgbClr val="FF9966"/>
              </a:solidFill>
              <a:ln w="12700">
                <a:solidFill>
                  <a:schemeClr val="tx1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chemeClr val="tx1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4080C0"/>
              </a:solidFill>
              <a:ln w="12700">
                <a:solidFill>
                  <a:schemeClr val="tx1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chemeClr val="bg2">
                  <a:lumMod val="75000"/>
                </a:schemeClr>
              </a:solidFill>
              <a:ln w="12700">
                <a:solidFill>
                  <a:schemeClr val="tx1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0000"/>
              </a:solidFill>
              <a:ln w="12700">
                <a:solidFill>
                  <a:schemeClr val="tx1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chemeClr val="tx1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B0F0"/>
              </a:solidFill>
              <a:ln w="12700">
                <a:solidFill>
                  <a:schemeClr val="tx1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92D050"/>
              </a:solidFill>
              <a:ln w="12700">
                <a:solidFill>
                  <a:schemeClr val="tx1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12700">
                <a:solidFill>
                  <a:schemeClr val="tx1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chemeClr val="tx1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24531724461145618"/>
                  <c:y val="-0.233666660311528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418137271103947"/>
                  <c:y val="0.134122959206370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739322704132423E-2"/>
                  <c:y val="0.222084103893792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8142559432250493E-3"/>
                  <c:y val="0.2361403977045242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8386517474789335"/>
                  <c:y val="0.2309625491728788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9187733112308331"/>
                  <c:y val="9.34551613251732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1993496373172936E-2"/>
                  <c:y val="-2.46671496571403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6708032580848284"/>
                  <c:y val="-0.1901393681721988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0366758790912687E-2"/>
                  <c:y val="-0.163350035790980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6810241435052407E-2"/>
                  <c:y val="-8.72309299895507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'pg. 6'!$C$11:$C$20</c:f>
              <c:strCache>
                <c:ptCount val="10"/>
                <c:pt idx="0">
                  <c:v>Sector petrolero</c:v>
                </c:pt>
                <c:pt idx="1">
                  <c:v>Agricultura, caza, silvicultura y pesca</c:v>
                </c:pt>
                <c:pt idx="2">
                  <c:v>Minas y canteras (incluye carbón)</c:v>
                </c:pt>
                <c:pt idx="3">
                  <c:v>Manufactureras</c:v>
                </c:pt>
                <c:pt idx="4">
                  <c:v>Electricidad, gas y agua</c:v>
                </c:pt>
                <c:pt idx="5">
                  <c:v>Construcción</c:v>
                </c:pt>
                <c:pt idx="6">
                  <c:v>Comercio, restaurantes y hoteles</c:v>
                </c:pt>
                <c:pt idx="7">
                  <c:v>Transportes, almacenamiento y comunicaciones</c:v>
                </c:pt>
                <c:pt idx="8">
                  <c:v>Establecimientos financieros</c:v>
                </c:pt>
                <c:pt idx="9">
                  <c:v>Servicios comunales</c:v>
                </c:pt>
              </c:strCache>
            </c:strRef>
          </c:cat>
          <c:val>
            <c:numRef>
              <c:f>'pg. 6'!$I$11:$I$20</c:f>
              <c:numCache>
                <c:formatCode>#,##0</c:formatCode>
                <c:ptCount val="10"/>
                <c:pt idx="0">
                  <c:v>877</c:v>
                </c:pt>
                <c:pt idx="1">
                  <c:v>103.65369192252057</c:v>
                </c:pt>
                <c:pt idx="2">
                  <c:v>479.88582019070429</c:v>
                </c:pt>
                <c:pt idx="3">
                  <c:v>575.92360189044575</c:v>
                </c:pt>
                <c:pt idx="4">
                  <c:v>748.70893753946177</c:v>
                </c:pt>
                <c:pt idx="5">
                  <c:v>301.30519419259826</c:v>
                </c:pt>
                <c:pt idx="6">
                  <c:v>589.84769971925243</c:v>
                </c:pt>
                <c:pt idx="7">
                  <c:v>-379.74342208222652</c:v>
                </c:pt>
                <c:pt idx="8">
                  <c:v>1439.5601385474295</c:v>
                </c:pt>
                <c:pt idx="9">
                  <c:v>713.66324910049877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88" r="0.75000000000000488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0"/>
      <c:rotY val="30"/>
      <c:depthPercent val="100"/>
      <c:rAngAx val="1"/>
    </c:view3D>
    <c:floor>
      <c:thickness val="0"/>
      <c:spPr>
        <a:noFill/>
        <a:ln w="2540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734723087671607"/>
          <c:y val="4.1131005617616283E-2"/>
          <c:w val="0.79769736842105254"/>
          <c:h val="0.66235355324459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'pg. 7'!$F$8</c:f>
              <c:strCache>
                <c:ptCount val="1"/>
                <c:pt idx="0">
                  <c:v>Inversión Extranjera Directa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dLbls>
            <c:dLbl>
              <c:idx val="5"/>
              <c:layout>
                <c:manualLayout>
                  <c:x val="-1.1835416483720204E-2"/>
                  <c:y val="5.915319303948216E-3"/>
                </c:manualLayout>
              </c:layout>
              <c:spPr/>
              <c:txPr>
                <a:bodyPr/>
                <a:lstStyle/>
                <a:p>
                  <a:pPr>
                    <a:defRPr sz="800"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'pg. 7'!$E$18:$E$23</c:f>
              <c:strCache>
                <c:ptCount val="6"/>
                <c:pt idx="0">
                  <c:v>dic-16</c:v>
                </c:pt>
                <c:pt idx="1">
                  <c:v>dic-17</c:v>
                </c:pt>
                <c:pt idx="2">
                  <c:v>dic-18</c:v>
                </c:pt>
                <c:pt idx="3">
                  <c:v>dic-19</c:v>
                </c:pt>
                <c:pt idx="4">
                  <c:v>dic-20</c:v>
                </c:pt>
                <c:pt idx="5">
                  <c:v>12/02/2021</c:v>
                </c:pt>
              </c:strCache>
            </c:strRef>
          </c:cat>
          <c:val>
            <c:numRef>
              <c:f>'pg. 7'!$F$18:$F$23</c:f>
              <c:numCache>
                <c:formatCode>_ * #,##0.0_ ;_ * \-#,##0.0_ ;_ * "-"??_ ;_ @_ </c:formatCode>
                <c:ptCount val="6"/>
                <c:pt idx="0">
                  <c:v>8799.901623669999</c:v>
                </c:pt>
                <c:pt idx="1">
                  <c:v>10100.83107814</c:v>
                </c:pt>
                <c:pt idx="2">
                  <c:v>8679.2277666699993</c:v>
                </c:pt>
                <c:pt idx="3">
                  <c:v>10366.079165269999</c:v>
                </c:pt>
                <c:pt idx="4">
                  <c:v>6788.0418592099995</c:v>
                </c:pt>
                <c:pt idx="5">
                  <c:v>851.68715511999994</c:v>
                </c:pt>
              </c:numCache>
            </c:numRef>
          </c:val>
        </c:ser>
        <c:ser>
          <c:idx val="1"/>
          <c:order val="1"/>
          <c:tx>
            <c:strRef>
              <c:f>'pg. 7'!$G$8</c:f>
              <c:strCache>
                <c:ptCount val="1"/>
                <c:pt idx="0">
                  <c:v>Inversión de Portafolio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5319797922029798E-3"/>
                  <c:y val="-4.135609605738784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1"/>
                  </a:pPr>
                  <a:endParaRPr lang="es-CO"/>
                </a:p>
              </c:txPr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'pg. 7'!$E$18:$E$23</c:f>
              <c:strCache>
                <c:ptCount val="6"/>
                <c:pt idx="0">
                  <c:v>dic-16</c:v>
                </c:pt>
                <c:pt idx="1">
                  <c:v>dic-17</c:v>
                </c:pt>
                <c:pt idx="2">
                  <c:v>dic-18</c:v>
                </c:pt>
                <c:pt idx="3">
                  <c:v>dic-19</c:v>
                </c:pt>
                <c:pt idx="4">
                  <c:v>dic-20</c:v>
                </c:pt>
                <c:pt idx="5">
                  <c:v>12/02/2021</c:v>
                </c:pt>
              </c:strCache>
            </c:strRef>
          </c:cat>
          <c:val>
            <c:numRef>
              <c:f>'pg. 7'!$G$18:$G$23</c:f>
              <c:numCache>
                <c:formatCode>_ * #,##0.0_ ;_ * \-#,##0.0_ ;_ * "-"??_ ;_ @_ </c:formatCode>
                <c:ptCount val="6"/>
                <c:pt idx="0">
                  <c:v>5855.6266506600041</c:v>
                </c:pt>
                <c:pt idx="1">
                  <c:v>4016.2584745400009</c:v>
                </c:pt>
                <c:pt idx="2">
                  <c:v>1869.9020479499989</c:v>
                </c:pt>
                <c:pt idx="3">
                  <c:v>-1887.9103919299987</c:v>
                </c:pt>
                <c:pt idx="4">
                  <c:v>692.83853327000304</c:v>
                </c:pt>
                <c:pt idx="5">
                  <c:v>-87.296002760000121</c:v>
                </c:pt>
              </c:numCache>
            </c:numRef>
          </c:val>
        </c:ser>
        <c:ser>
          <c:idx val="2"/>
          <c:order val="2"/>
          <c:tx>
            <c:strRef>
              <c:f>'pg. 7'!$H$8</c:f>
              <c:strCache>
                <c:ptCount val="1"/>
                <c:pt idx="0">
                  <c:v>Inversión total</c:v>
                </c:pt>
              </c:strCache>
            </c:strRef>
          </c:tx>
          <c:spPr>
            <a:solidFill>
              <a:srgbClr val="4080C0"/>
            </a:solidFill>
            <a:ln>
              <a:solidFill>
                <a:srgbClr val="4070C0"/>
              </a:solidFill>
            </a:ln>
          </c:spPr>
          <c:invertIfNegative val="0"/>
          <c:dLbls>
            <c:dLbl>
              <c:idx val="5"/>
              <c:layout>
                <c:manualLayout>
                  <c:x val="-1.3344771709083977E-2"/>
                  <c:y val="-8.924585049644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>
                <a:noFill/>
              </a:ln>
            </c:spPr>
            <c:txPr>
              <a:bodyPr/>
              <a:lstStyle/>
              <a:p>
                <a:pPr>
                  <a:defRPr sz="800"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'pg. 7'!$E$18:$E$23</c:f>
              <c:strCache>
                <c:ptCount val="6"/>
                <c:pt idx="0">
                  <c:v>dic-16</c:v>
                </c:pt>
                <c:pt idx="1">
                  <c:v>dic-17</c:v>
                </c:pt>
                <c:pt idx="2">
                  <c:v>dic-18</c:v>
                </c:pt>
                <c:pt idx="3">
                  <c:v>dic-19</c:v>
                </c:pt>
                <c:pt idx="4">
                  <c:v>dic-20</c:v>
                </c:pt>
                <c:pt idx="5">
                  <c:v>12/02/2021</c:v>
                </c:pt>
              </c:strCache>
            </c:strRef>
          </c:cat>
          <c:val>
            <c:numRef>
              <c:f>'pg. 7'!$H$18:$H$23</c:f>
              <c:numCache>
                <c:formatCode>_ * #,##0.0_ ;_ * \-#,##0.0_ ;_ * "-"??_ ;_ @_ </c:formatCode>
                <c:ptCount val="6"/>
                <c:pt idx="0">
                  <c:v>14655.528274330003</c:v>
                </c:pt>
                <c:pt idx="1">
                  <c:v>14117.089552680001</c:v>
                </c:pt>
                <c:pt idx="2">
                  <c:v>10549.129814619999</c:v>
                </c:pt>
                <c:pt idx="3">
                  <c:v>8478.1687733399995</c:v>
                </c:pt>
                <c:pt idx="4">
                  <c:v>7480.8803924800022</c:v>
                </c:pt>
                <c:pt idx="5">
                  <c:v>764.39115235999986</c:v>
                </c:pt>
              </c:numCache>
            </c:numRef>
          </c:val>
        </c:ser>
        <c:ser>
          <c:idx val="3"/>
          <c:order val="3"/>
          <c:tx>
            <c:strRef>
              <c:f>'pg. 7'!$I$8</c:f>
              <c:strCache>
                <c:ptCount val="1"/>
                <c:pt idx="0">
                  <c:v>Transferencias Remesas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B050"/>
              </a:solidFill>
            </a:ln>
          </c:spPr>
          <c:invertIfNegative val="0"/>
          <c:dLbls>
            <c:dLbl>
              <c:idx val="5"/>
              <c:layout>
                <c:manualLayout>
                  <c:x val="2.9522267680509053E-2"/>
                  <c:y val="-8.89679715302491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'pg. 7'!$E$18:$E$23</c:f>
              <c:strCache>
                <c:ptCount val="6"/>
                <c:pt idx="0">
                  <c:v>dic-16</c:v>
                </c:pt>
                <c:pt idx="1">
                  <c:v>dic-17</c:v>
                </c:pt>
                <c:pt idx="2">
                  <c:v>dic-18</c:v>
                </c:pt>
                <c:pt idx="3">
                  <c:v>dic-19</c:v>
                </c:pt>
                <c:pt idx="4">
                  <c:v>dic-20</c:v>
                </c:pt>
                <c:pt idx="5">
                  <c:v>12/02/2021</c:v>
                </c:pt>
              </c:strCache>
            </c:strRef>
          </c:cat>
          <c:val>
            <c:numRef>
              <c:f>'pg. 7'!$I$18:$I$23</c:f>
              <c:numCache>
                <c:formatCode>_ * #,##0.0_ ;_ * \-#,##0.0_ ;_ * "-"??_ ;_ @_ </c:formatCode>
                <c:ptCount val="6"/>
                <c:pt idx="0">
                  <c:v>5618.9101455700002</c:v>
                </c:pt>
                <c:pt idx="1">
                  <c:v>6443.7003805699997</c:v>
                </c:pt>
                <c:pt idx="2">
                  <c:v>7584.9964977900008</c:v>
                </c:pt>
                <c:pt idx="3">
                  <c:v>8795.1308445699997</c:v>
                </c:pt>
                <c:pt idx="4">
                  <c:v>9065.6732717099985</c:v>
                </c:pt>
                <c:pt idx="5" formatCode="#,##0.0">
                  <c:v>1195.9231384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9"/>
        <c:gapDepth val="120"/>
        <c:shape val="box"/>
        <c:axId val="92364816"/>
        <c:axId val="92368624"/>
        <c:axId val="0"/>
      </c:bar3DChart>
      <c:catAx>
        <c:axId val="92364816"/>
        <c:scaling>
          <c:orientation val="minMax"/>
          <c:max val="6"/>
          <c:min val="1"/>
        </c:scaling>
        <c:delete val="0"/>
        <c:axPos val="b"/>
        <c:numFmt formatCode="General" sourceLinked="0"/>
        <c:majorTickMark val="out"/>
        <c:minorTickMark val="none"/>
        <c:tickLblPos val="low"/>
        <c:spPr>
          <a:solidFill>
            <a:schemeClr val="bg1"/>
          </a:solidFill>
        </c:spPr>
        <c:txPr>
          <a:bodyPr rot="0" vert="horz"/>
          <a:lstStyle/>
          <a:p>
            <a:pPr>
              <a:defRPr b="1" i="1">
                <a:solidFill>
                  <a:srgbClr val="C00000"/>
                </a:solidFill>
              </a:defRPr>
            </a:pPr>
            <a:endParaRPr lang="es-CO"/>
          </a:p>
        </c:txPr>
        <c:crossAx val="9236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368624"/>
        <c:scaling>
          <c:orientation val="minMax"/>
          <c:min val="-5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millones US$ dólares</a:t>
                </a:r>
              </a:p>
            </c:rich>
          </c:tx>
          <c:layout>
            <c:manualLayout>
              <c:xMode val="edge"/>
              <c:yMode val="edge"/>
              <c:x val="1.6447429365447176E-2"/>
              <c:y val="0.2185089974293075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92364816"/>
        <c:crosses val="autoZero"/>
        <c:crossBetween val="between"/>
      </c:valAx>
      <c:spPr>
        <a:noFill/>
        <a:ln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b="1" i="1">
                <a:solidFill>
                  <a:schemeClr val="tx2">
                    <a:lumMod val="75000"/>
                  </a:schemeClr>
                </a:solidFill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b="1" i="1">
                <a:solidFill>
                  <a:schemeClr val="tx2">
                    <a:lumMod val="75000"/>
                  </a:schemeClr>
                </a:solidFill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 b="1" i="1">
                <a:solidFill>
                  <a:schemeClr val="tx2">
                    <a:lumMod val="75000"/>
                  </a:schemeClr>
                </a:solidFill>
              </a:defRPr>
            </a:pPr>
            <a:endParaRPr lang="es-CO"/>
          </a:p>
        </c:txPr>
      </c:legendEntry>
      <c:legendEntry>
        <c:idx val="3"/>
        <c:txPr>
          <a:bodyPr/>
          <a:lstStyle/>
          <a:p>
            <a:pPr>
              <a:defRPr b="1" i="1">
                <a:solidFill>
                  <a:schemeClr val="tx2">
                    <a:lumMod val="75000"/>
                  </a:schemeClr>
                </a:solidFill>
              </a:defRPr>
            </a:pPr>
            <a:endParaRPr lang="es-CO"/>
          </a:p>
        </c:txPr>
      </c:legendEntry>
      <c:layout>
        <c:manualLayout>
          <c:xMode val="edge"/>
          <c:yMode val="edge"/>
          <c:x val="4.9858040190796593E-2"/>
          <c:y val="0.81637374392788853"/>
          <c:w val="0.9"/>
          <c:h val="4.8905784885229842E-2"/>
        </c:manualLayout>
      </c:layout>
      <c:overlay val="0"/>
    </c:legend>
    <c:plotVisOnly val="1"/>
    <c:dispBlanksAs val="gap"/>
    <c:showDLblsOverMax val="0"/>
  </c:chart>
  <c:spPr>
    <a:noFill/>
    <a:ln>
      <a:noFill/>
    </a:ln>
    <a:effectLst>
      <a:outerShdw blurRad="152400" dist="317500" dir="5400000" sx="90000" sy="-19000" rotWithShape="0">
        <a:schemeClr val="bg1">
          <a:alpha val="15000"/>
        </a:schemeClr>
      </a:outerShdw>
    </a:effectLst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CO"/>
    </a:p>
  </c:txPr>
  <c:printSettings>
    <c:headerFooter alignWithMargins="0"/>
    <c:pageMargins b="1" l="0.75000000000000488" r="0.75000000000000488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6</xdr:row>
      <xdr:rowOff>7620</xdr:rowOff>
    </xdr:from>
    <xdr:to>
      <xdr:col>9</xdr:col>
      <xdr:colOff>342900</xdr:colOff>
      <xdr:row>23</xdr:row>
      <xdr:rowOff>11430</xdr:rowOff>
    </xdr:to>
    <xdr:graphicFrame macro="">
      <xdr:nvGraphicFramePr>
        <xdr:cNvPr id="24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619125</xdr:colOff>
      <xdr:row>31</xdr:row>
      <xdr:rowOff>95250</xdr:rowOff>
    </xdr:from>
    <xdr:to>
      <xdr:col>9</xdr:col>
      <xdr:colOff>171450</xdr:colOff>
      <xdr:row>55</xdr:row>
      <xdr:rowOff>104775</xdr:rowOff>
    </xdr:to>
    <xdr:graphicFrame macro="">
      <xdr:nvGraphicFramePr>
        <xdr:cNvPr id="24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0.72918</cdr:x>
      <cdr:y>0.22749</cdr:y>
    </cdr:from>
    <cdr:to>
      <cdr:x>0.73082</cdr:x>
      <cdr:y>0.79277</cdr:y>
    </cdr:to>
    <cdr:cxnSp macro="">
      <cdr:nvCxnSpPr>
        <cdr:cNvPr id="2" name="2 Conector recto"/>
        <cdr:cNvCxnSpPr/>
      </cdr:nvCxnSpPr>
      <cdr:spPr>
        <a:xfrm xmlns:a="http://schemas.openxmlformats.org/drawingml/2006/main" flipH="1" flipV="1">
          <a:off x="3168515" y="884081"/>
          <a:ext cx="7126" cy="219679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99060</xdr:rowOff>
    </xdr:from>
    <xdr:to>
      <xdr:col>8</xdr:col>
      <xdr:colOff>276225</xdr:colOff>
      <xdr:row>44</xdr:row>
      <xdr:rowOff>60960</xdr:rowOff>
    </xdr:to>
    <xdr:graphicFrame macro="">
      <xdr:nvGraphicFramePr>
        <xdr:cNvPr id="530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24</xdr:row>
      <xdr:rowOff>40004</xdr:rowOff>
    </xdr:from>
    <xdr:to>
      <xdr:col>11</xdr:col>
      <xdr:colOff>175260</xdr:colOff>
      <xdr:row>50</xdr:row>
      <xdr:rowOff>112394</xdr:rowOff>
    </xdr:to>
    <xdr:graphicFrame macro="">
      <xdr:nvGraphicFramePr>
        <xdr:cNvPr id="120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showGridLines="0" zoomScaleNormal="100" workbookViewId="0">
      <selection activeCell="C13" sqref="C13:C19"/>
    </sheetView>
  </sheetViews>
  <sheetFormatPr baseColWidth="10" defaultColWidth="0" defaultRowHeight="12.75" zeroHeight="1"/>
  <cols>
    <col min="1" max="1" width="2.85546875" style="16" customWidth="1"/>
    <col min="2" max="2" width="11.140625" style="16" customWidth="1"/>
    <col min="3" max="4" width="12.7109375" style="16" customWidth="1"/>
    <col min="5" max="10" width="11.42578125" style="16" customWidth="1"/>
    <col min="11" max="16384" width="0" style="16" hidden="1"/>
  </cols>
  <sheetData>
    <row r="1" spans="1:15"/>
    <row r="2" spans="1:15"/>
    <row r="3" spans="1:15">
      <c r="A3" s="220" t="s">
        <v>19</v>
      </c>
      <c r="B3" s="220"/>
      <c r="C3" s="220"/>
      <c r="D3" s="220"/>
      <c r="E3" s="220"/>
      <c r="F3" s="220"/>
      <c r="G3" s="220"/>
      <c r="H3" s="220"/>
      <c r="I3" s="220"/>
      <c r="J3" s="220"/>
      <c r="K3" s="8"/>
      <c r="L3" s="8"/>
      <c r="M3" s="8"/>
      <c r="N3" s="8"/>
      <c r="O3" s="8"/>
    </row>
    <row r="4" spans="1:15" ht="20.25">
      <c r="A4" s="218" t="s">
        <v>167</v>
      </c>
      <c r="B4" s="218"/>
      <c r="C4" s="218"/>
      <c r="D4" s="218"/>
      <c r="E4" s="218"/>
      <c r="F4" s="218"/>
      <c r="G4" s="218"/>
      <c r="H4" s="218"/>
      <c r="I4" s="218"/>
      <c r="J4" s="218"/>
      <c r="K4" s="14"/>
      <c r="L4" s="14"/>
    </row>
    <row r="5" spans="1:15" ht="20.25">
      <c r="A5" s="219" t="s">
        <v>4</v>
      </c>
      <c r="B5" s="219"/>
      <c r="C5" s="219"/>
      <c r="D5" s="219"/>
      <c r="E5" s="219"/>
      <c r="F5" s="219"/>
      <c r="G5" s="219"/>
      <c r="H5" s="219"/>
      <c r="I5" s="219"/>
      <c r="J5" s="219"/>
      <c r="K5" s="112"/>
      <c r="L5" s="14"/>
    </row>
    <row r="6" spans="1:15"/>
    <row r="7" spans="1:15"/>
    <row r="8" spans="1:15" ht="13.5" thickBot="1">
      <c r="C8" s="40"/>
    </row>
    <row r="9" spans="1:15" ht="39" thickBot="1">
      <c r="B9" s="41" t="s">
        <v>70</v>
      </c>
      <c r="C9" s="42" t="s">
        <v>14</v>
      </c>
      <c r="D9" s="6"/>
    </row>
    <row r="10" spans="1:15">
      <c r="B10" s="62">
        <v>2010</v>
      </c>
      <c r="C10" s="99">
        <v>6429.9430912601001</v>
      </c>
      <c r="D10" s="132"/>
    </row>
    <row r="11" spans="1:15">
      <c r="B11" s="62">
        <v>2011</v>
      </c>
      <c r="C11" s="99">
        <v>14647.043118489561</v>
      </c>
      <c r="D11" s="132"/>
    </row>
    <row r="12" spans="1:15">
      <c r="B12" s="62">
        <v>2012</v>
      </c>
      <c r="C12" s="99">
        <v>15039.965981241403</v>
      </c>
      <c r="D12" s="132"/>
    </row>
    <row r="13" spans="1:15">
      <c r="B13" s="62">
        <v>2013</v>
      </c>
      <c r="C13" s="99">
        <v>16210.410260611599</v>
      </c>
      <c r="D13" s="132"/>
    </row>
    <row r="14" spans="1:15">
      <c r="B14" s="62">
        <v>2014</v>
      </c>
      <c r="C14" s="99">
        <v>16168.706623459664</v>
      </c>
      <c r="D14" s="132"/>
    </row>
    <row r="15" spans="1:15">
      <c r="B15" s="62">
        <v>2015</v>
      </c>
      <c r="C15" s="99">
        <v>11723.937073800531</v>
      </c>
      <c r="D15" s="133"/>
    </row>
    <row r="16" spans="1:15">
      <c r="B16" s="62">
        <v>2016</v>
      </c>
      <c r="C16" s="99">
        <v>13847.594001073267</v>
      </c>
      <c r="D16" s="133"/>
    </row>
    <row r="17" spans="1:12">
      <c r="B17" s="62">
        <v>2017</v>
      </c>
      <c r="C17" s="99">
        <v>13836.696227149951</v>
      </c>
      <c r="D17" s="133"/>
    </row>
    <row r="18" spans="1:12">
      <c r="B18" s="62">
        <v>2018</v>
      </c>
      <c r="C18" s="99">
        <v>11535.11987313104</v>
      </c>
      <c r="D18" s="133"/>
    </row>
    <row r="19" spans="1:12" ht="13.5" thickBot="1">
      <c r="B19" s="62">
        <v>2019</v>
      </c>
      <c r="C19" s="99">
        <v>14313.721547486362</v>
      </c>
      <c r="D19" s="133"/>
    </row>
    <row r="20" spans="1:12">
      <c r="B20" s="180" t="s">
        <v>163</v>
      </c>
      <c r="C20" s="181">
        <v>10842</v>
      </c>
    </row>
    <row r="21" spans="1:12" ht="13.5" thickBot="1">
      <c r="B21" s="182" t="s">
        <v>164</v>
      </c>
      <c r="C21" s="183">
        <v>5450</v>
      </c>
    </row>
    <row r="22" spans="1:12">
      <c r="B22" s="139" t="s">
        <v>0</v>
      </c>
      <c r="C22" s="38"/>
    </row>
    <row r="23" spans="1:12">
      <c r="B23" s="186"/>
      <c r="C23" s="38"/>
    </row>
    <row r="24" spans="1:12">
      <c r="B24" s="186"/>
      <c r="C24" s="38"/>
    </row>
    <row r="25" spans="1:12">
      <c r="B25" s="39"/>
    </row>
    <row r="26" spans="1:12"/>
    <row r="27" spans="1:12" s="3" customFormat="1" ht="20.25">
      <c r="A27" s="218" t="s">
        <v>71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"/>
      <c r="L27" s="2"/>
    </row>
    <row r="28" spans="1:12" customFormat="1" ht="15">
      <c r="A28" s="219" t="s">
        <v>4</v>
      </c>
      <c r="B28" s="219"/>
      <c r="C28" s="219"/>
      <c r="D28" s="219"/>
      <c r="E28" s="219"/>
      <c r="F28" s="219"/>
      <c r="G28" s="219"/>
      <c r="H28" s="219"/>
      <c r="I28" s="219"/>
      <c r="J28" s="219"/>
      <c r="K28" s="4"/>
    </row>
    <row r="29" spans="1:12" customFormat="1" ht="15.75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12"/>
    <row r="31" spans="1:12" ht="13.5" thickBot="1"/>
    <row r="32" spans="1:12" ht="39" thickBot="1">
      <c r="B32" s="41" t="s">
        <v>70</v>
      </c>
      <c r="C32" s="42" t="s">
        <v>14</v>
      </c>
    </row>
    <row r="33" spans="2:4">
      <c r="B33" s="62">
        <f t="shared" ref="B33:B37" si="0">+B10</f>
        <v>2010</v>
      </c>
      <c r="C33" s="99">
        <v>3996.3486819166187</v>
      </c>
      <c r="D33" s="128"/>
    </row>
    <row r="34" spans="2:4">
      <c r="B34" s="62">
        <f t="shared" si="0"/>
        <v>2011</v>
      </c>
      <c r="C34" s="99">
        <v>4064.0958923558678</v>
      </c>
      <c r="D34" s="128"/>
    </row>
    <row r="35" spans="2:4">
      <c r="B35" s="62">
        <f t="shared" si="0"/>
        <v>2012</v>
      </c>
      <c r="C35" s="99">
        <v>3969.6592069117955</v>
      </c>
      <c r="D35" s="128"/>
    </row>
    <row r="36" spans="2:4">
      <c r="B36" s="62">
        <f t="shared" si="0"/>
        <v>2013</v>
      </c>
      <c r="C36" s="99">
        <v>4401.0440895683314</v>
      </c>
      <c r="D36" s="128"/>
    </row>
    <row r="37" spans="2:4">
      <c r="B37" s="62">
        <f t="shared" si="0"/>
        <v>2014</v>
      </c>
      <c r="C37" s="99">
        <v>4093.206772329901</v>
      </c>
      <c r="D37" s="128"/>
    </row>
    <row r="38" spans="2:4">
      <c r="B38" s="131">
        <v>2015</v>
      </c>
      <c r="C38" s="99">
        <v>4635.4817991875843</v>
      </c>
      <c r="D38" s="128"/>
    </row>
    <row r="39" spans="2:4">
      <c r="B39" s="131">
        <v>2016</v>
      </c>
      <c r="C39" s="99">
        <v>4868.7678368423458</v>
      </c>
      <c r="D39" s="128"/>
    </row>
    <row r="40" spans="2:4">
      <c r="B40" s="131">
        <v>2017</v>
      </c>
      <c r="C40" s="99">
        <v>5511.4039527869782</v>
      </c>
      <c r="D40" s="128"/>
    </row>
    <row r="41" spans="2:4">
      <c r="B41" s="131">
        <v>2018</v>
      </c>
      <c r="C41" s="99">
        <v>6321.3883108780437</v>
      </c>
      <c r="D41" s="128"/>
    </row>
    <row r="42" spans="2:4" ht="13.5" thickBot="1">
      <c r="B42" s="98">
        <v>2019</v>
      </c>
      <c r="C42" s="100">
        <v>6733.1692300310488</v>
      </c>
      <c r="D42" s="128"/>
    </row>
    <row r="43" spans="2:4">
      <c r="B43" s="62" t="s">
        <v>168</v>
      </c>
      <c r="C43" s="99">
        <v>3546.1</v>
      </c>
    </row>
    <row r="44" spans="2:4">
      <c r="B44" s="62" t="s">
        <v>169</v>
      </c>
      <c r="C44" s="99">
        <v>3949.7</v>
      </c>
    </row>
    <row r="45" spans="2:4">
      <c r="B45" s="62" t="s">
        <v>170</v>
      </c>
      <c r="C45" s="99">
        <v>4561</v>
      </c>
    </row>
    <row r="46" spans="2:4">
      <c r="B46" s="62" t="s">
        <v>171</v>
      </c>
      <c r="C46" s="99">
        <v>4990.8</v>
      </c>
    </row>
    <row r="47" spans="2:4" ht="13.5" thickBot="1">
      <c r="B47" s="63" t="s">
        <v>172</v>
      </c>
      <c r="C47" s="100">
        <v>4951.5</v>
      </c>
    </row>
    <row r="48" spans="2:4">
      <c r="B48" s="145" t="s">
        <v>0</v>
      </c>
      <c r="C48" s="7"/>
    </row>
    <row r="49" spans="2:2" ht="12.75" hidden="1" customHeight="1">
      <c r="B49" s="39" t="s">
        <v>15</v>
      </c>
    </row>
    <row r="50" spans="2:2" ht="12.75" hidden="1" customHeight="1"/>
    <row r="51" spans="2:2" ht="12.75" hidden="1" customHeight="1"/>
    <row r="52" spans="2:2" ht="12.75" hidden="1" customHeight="1"/>
    <row r="53" spans="2:2"/>
    <row r="54" spans="2:2"/>
    <row r="55" spans="2:2"/>
    <row r="56" spans="2:2"/>
    <row r="57" spans="2:2"/>
    <row r="58" spans="2:2"/>
    <row r="59" spans="2:2"/>
    <row r="60" spans="2:2"/>
    <row r="61" spans="2:2"/>
    <row r="62" spans="2:2"/>
    <row r="63" spans="2:2"/>
    <row r="64" spans="2:2"/>
    <row r="65"/>
    <row r="66"/>
    <row r="67"/>
    <row r="68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/>
    <row r="78"/>
    <row r="79"/>
    <row r="80"/>
    <row r="81"/>
    <row r="82"/>
    <row r="83"/>
    <row r="84"/>
    <row r="85"/>
    <row r="86"/>
    <row r="87"/>
    <row r="88"/>
    <row r="89"/>
  </sheetData>
  <mergeCells count="5">
    <mergeCell ref="A27:J27"/>
    <mergeCell ref="A28:J28"/>
    <mergeCell ref="A3:J3"/>
    <mergeCell ref="A4:J4"/>
    <mergeCell ref="A5:J5"/>
  </mergeCells>
  <phoneticPr fontId="3" type="noConversion"/>
  <printOptions horizontalCentered="1"/>
  <pageMargins left="0.78740157480314965" right="0.78740157480314965" top="1.1811023622047245" bottom="1.1811023622047245" header="0.78740157480314965" footer="0.78740157480314965"/>
  <pageSetup scale="80" orientation="portrait" r:id="rId1"/>
  <headerFooter alignWithMargins="0">
    <oddHeader>&amp;L&amp;"Tahoma,Negrita Cursiva"Sección 4: Inversión extranjera &amp;R&amp;G</oddHeader>
    <oddFooter>&amp;L&amp;"Tahoma,Negrita Cursiva"Oficina de Estudios Económicos&amp;R&amp;D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35"/>
  <sheetViews>
    <sheetView showGridLines="0" zoomScaleNormal="100" workbookViewId="0">
      <selection sqref="A1:R1"/>
    </sheetView>
  </sheetViews>
  <sheetFormatPr baseColWidth="10" defaultColWidth="0" defaultRowHeight="12.75" zeroHeight="1"/>
  <cols>
    <col min="1" max="1" width="3" style="15" customWidth="1"/>
    <col min="2" max="2" width="7.5703125" style="116" customWidth="1"/>
    <col min="3" max="3" width="23.5703125" style="15" customWidth="1"/>
    <col min="4" max="5" width="9.7109375" style="15" customWidth="1"/>
    <col min="6" max="6" width="10.7109375" style="15" customWidth="1"/>
    <col min="7" max="7" width="11.7109375" style="15" customWidth="1"/>
    <col min="8" max="11" width="10.140625" style="15" customWidth="1"/>
    <col min="12" max="12" width="10.140625" style="207" customWidth="1"/>
    <col min="13" max="13" width="1.42578125" style="15" customWidth="1"/>
    <col min="14" max="14" width="6.85546875" style="15" hidden="1" customWidth="1"/>
    <col min="15" max="15" width="30.5703125" style="15" hidden="1" customWidth="1"/>
    <col min="16" max="16" width="3.28515625" style="15" hidden="1" customWidth="1"/>
    <col min="17" max="17" width="5" style="15" hidden="1" customWidth="1"/>
    <col min="18" max="16368" width="4.7109375" style="15" hidden="1"/>
    <col min="16369" max="16369" width="13" style="15" hidden="1" customWidth="1"/>
    <col min="16370" max="16370" width="16.42578125" style="15" hidden="1" customWidth="1"/>
    <col min="16371" max="16371" width="19.28515625" style="15" hidden="1" customWidth="1"/>
    <col min="16372" max="16372" width="33.42578125" style="15" hidden="1" customWidth="1"/>
    <col min="16373" max="16373" width="21" style="15" hidden="1" customWidth="1"/>
    <col min="16374" max="16374" width="18.5703125" style="15" hidden="1" customWidth="1"/>
    <col min="16375" max="16375" width="19.28515625" style="15" hidden="1" customWidth="1"/>
    <col min="16376" max="16376" width="24.28515625" style="15" hidden="1" customWidth="1"/>
    <col min="16377" max="16377" width="29.85546875" style="15" hidden="1" customWidth="1"/>
    <col min="16378" max="16378" width="13.42578125" style="15" hidden="1" customWidth="1"/>
    <col min="16379" max="16379" width="14.7109375" style="15" hidden="1" customWidth="1"/>
    <col min="16380" max="16380" width="16.42578125" style="15" hidden="1" customWidth="1"/>
    <col min="16381" max="16381" width="19.140625" style="15" hidden="1" customWidth="1"/>
    <col min="16382" max="16382" width="19.5703125" style="15" hidden="1" customWidth="1"/>
    <col min="16383" max="16383" width="26" style="15" hidden="1" customWidth="1"/>
    <col min="16384" max="16384" width="15.5703125" style="15" hidden="1" customWidth="1"/>
  </cols>
  <sheetData>
    <row r="1" spans="1:18">
      <c r="A1" s="221" t="s">
        <v>20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8" ht="20.25">
      <c r="A2" s="227" t="s">
        <v>26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8" ht="20.25" customHeight="1">
      <c r="A3" s="228" t="s">
        <v>175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</row>
    <row r="4" spans="1:18" ht="15">
      <c r="A4" s="229" t="s">
        <v>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</row>
    <row r="5" spans="1:18" ht="15" customHeight="1">
      <c r="A5" s="24"/>
      <c r="B5" s="157" t="s">
        <v>165</v>
      </c>
      <c r="C5" s="24"/>
      <c r="D5" s="129"/>
      <c r="E5" s="48"/>
      <c r="F5" s="48"/>
      <c r="G5" s="48"/>
    </row>
    <row r="6" spans="1:18" s="114" customFormat="1" ht="13.15" customHeight="1">
      <c r="B6" s="226" t="s">
        <v>77</v>
      </c>
      <c r="C6" s="225" t="s">
        <v>78</v>
      </c>
      <c r="D6" s="223">
        <v>2015</v>
      </c>
      <c r="E6" s="223">
        <v>2016</v>
      </c>
      <c r="F6" s="223">
        <v>2017</v>
      </c>
      <c r="G6" s="222">
        <v>2018</v>
      </c>
      <c r="H6" s="225" t="s">
        <v>163</v>
      </c>
      <c r="I6" s="196" t="s">
        <v>176</v>
      </c>
      <c r="J6" s="193" t="s">
        <v>176</v>
      </c>
      <c r="K6" s="188" t="s">
        <v>117</v>
      </c>
      <c r="L6" s="208" t="s">
        <v>118</v>
      </c>
    </row>
    <row r="7" spans="1:18" s="114" customFormat="1" ht="12" customHeight="1">
      <c r="B7" s="226"/>
      <c r="C7" s="225"/>
      <c r="D7" s="224"/>
      <c r="E7" s="224"/>
      <c r="F7" s="224"/>
      <c r="G7" s="222"/>
      <c r="H7" s="222"/>
      <c r="I7" s="195">
        <v>2019</v>
      </c>
      <c r="J7" s="194">
        <v>2020</v>
      </c>
      <c r="K7" s="189">
        <v>2020</v>
      </c>
      <c r="L7" s="209" t="s">
        <v>166</v>
      </c>
    </row>
    <row r="8" spans="1:18" s="22" customFormat="1">
      <c r="A8" s="117"/>
      <c r="B8" s="118">
        <v>1</v>
      </c>
      <c r="C8" s="164" t="s">
        <v>139</v>
      </c>
      <c r="D8" s="165">
        <v>0</v>
      </c>
      <c r="E8" s="166">
        <v>0</v>
      </c>
      <c r="F8" s="166">
        <v>0</v>
      </c>
      <c r="G8" s="166">
        <v>0</v>
      </c>
      <c r="H8" s="167">
        <v>0</v>
      </c>
      <c r="I8" s="170">
        <v>0</v>
      </c>
      <c r="J8" s="170">
        <v>0</v>
      </c>
      <c r="K8" s="125" t="s">
        <v>160</v>
      </c>
      <c r="L8" s="125" t="s">
        <v>160</v>
      </c>
      <c r="N8" s="197"/>
    </row>
    <row r="9" spans="1:18" s="23" customFormat="1">
      <c r="A9" s="105"/>
      <c r="B9" s="119">
        <v>2</v>
      </c>
      <c r="C9" s="159" t="s">
        <v>140</v>
      </c>
      <c r="D9" s="168">
        <v>0</v>
      </c>
      <c r="E9" s="169">
        <v>0</v>
      </c>
      <c r="F9" s="169">
        <v>0</v>
      </c>
      <c r="G9" s="169">
        <v>0</v>
      </c>
      <c r="H9" s="170">
        <v>0.5040242398305268</v>
      </c>
      <c r="I9" s="170">
        <v>2.9819189656558329</v>
      </c>
      <c r="J9" s="170">
        <v>-14.285775303522753</v>
      </c>
      <c r="K9" s="125">
        <f>+J9/$J$87</f>
        <v>-2.6212430092840697E-3</v>
      </c>
      <c r="L9" s="125">
        <f t="shared" ref="L9:L40" si="0">+(J9/I9)-1</f>
        <v>-5.7907993034213083</v>
      </c>
      <c r="N9" s="198"/>
    </row>
    <row r="10" spans="1:18">
      <c r="A10" s="105"/>
      <c r="B10" s="119">
        <v>3</v>
      </c>
      <c r="C10" s="160" t="s">
        <v>97</v>
      </c>
      <c r="D10" s="171">
        <v>220.27108841929692</v>
      </c>
      <c r="E10" s="171">
        <v>207.05423815843454</v>
      </c>
      <c r="F10" s="171">
        <v>160.46010743619834</v>
      </c>
      <c r="G10" s="171">
        <v>136.00225979122078</v>
      </c>
      <c r="H10" s="171">
        <v>244.84340912914178</v>
      </c>
      <c r="I10" s="171">
        <v>201.80508636342569</v>
      </c>
      <c r="J10" s="171">
        <v>46.219955335368709</v>
      </c>
      <c r="K10" s="125">
        <f t="shared" ref="K10:K73" si="1">+J10/$J$87</f>
        <v>8.48072521358933E-3</v>
      </c>
      <c r="L10" s="125">
        <f t="shared" si="0"/>
        <v>-0.77096734196217254</v>
      </c>
      <c r="N10" s="199"/>
    </row>
    <row r="11" spans="1:18">
      <c r="A11" s="105"/>
      <c r="B11" s="119">
        <v>4</v>
      </c>
      <c r="C11" s="160" t="s">
        <v>98</v>
      </c>
      <c r="D11" s="171">
        <v>-191.05703112183625</v>
      </c>
      <c r="E11" s="171">
        <v>-237.2016204360408</v>
      </c>
      <c r="F11" s="171">
        <v>170.80740429558773</v>
      </c>
      <c r="G11" s="171">
        <v>220.1544732989608</v>
      </c>
      <c r="H11" s="171">
        <v>520.60828541976491</v>
      </c>
      <c r="I11" s="171">
        <v>467.52390781361441</v>
      </c>
      <c r="J11" s="171">
        <v>-88.545122579425893</v>
      </c>
      <c r="K11" s="125">
        <f t="shared" si="1"/>
        <v>-1.6246810455592679E-2</v>
      </c>
      <c r="L11" s="125">
        <f t="shared" si="0"/>
        <v>-1.1893916462871579</v>
      </c>
      <c r="N11" s="199"/>
    </row>
    <row r="12" spans="1:18">
      <c r="A12" s="105"/>
      <c r="B12" s="119">
        <v>5</v>
      </c>
      <c r="C12" s="160" t="s">
        <v>119</v>
      </c>
      <c r="D12" s="171">
        <v>-0.44019931353393871</v>
      </c>
      <c r="E12" s="171">
        <v>-2.4813242967262061E-2</v>
      </c>
      <c r="F12" s="171">
        <v>0.24154730285485487</v>
      </c>
      <c r="G12" s="171">
        <v>-8.2405578055240875E-2</v>
      </c>
      <c r="H12" s="171">
        <v>0.28727690933733979</v>
      </c>
      <c r="I12" s="171">
        <v>0.24377406947394806</v>
      </c>
      <c r="J12" s="171">
        <v>-9.1260729067271215E-2</v>
      </c>
      <c r="K12" s="125">
        <f t="shared" si="1"/>
        <v>-1.6745086843887526E-5</v>
      </c>
      <c r="L12" s="125">
        <f t="shared" si="0"/>
        <v>-1.3743660236882749</v>
      </c>
      <c r="N12" s="199"/>
    </row>
    <row r="13" spans="1:18">
      <c r="A13" s="105"/>
      <c r="B13" s="119">
        <v>6</v>
      </c>
      <c r="C13" s="159" t="s">
        <v>115</v>
      </c>
      <c r="D13" s="168">
        <v>4.5043357547281317</v>
      </c>
      <c r="E13" s="169">
        <v>7.7931238270627796</v>
      </c>
      <c r="F13" s="169">
        <v>0.34362783837630229</v>
      </c>
      <c r="G13" s="169">
        <v>16.38697862348679</v>
      </c>
      <c r="H13" s="170">
        <v>2.3982316310383212</v>
      </c>
      <c r="I13" s="170">
        <v>0.98042353377288172</v>
      </c>
      <c r="J13" s="170">
        <v>2.9330101058310056</v>
      </c>
      <c r="K13" s="125">
        <f t="shared" si="1"/>
        <v>5.3816695788104854E-4</v>
      </c>
      <c r="L13" s="125">
        <f t="shared" si="0"/>
        <v>1.9915745642540306</v>
      </c>
      <c r="N13" s="198"/>
    </row>
    <row r="14" spans="1:18">
      <c r="A14" s="105"/>
      <c r="B14" s="119">
        <v>7</v>
      </c>
      <c r="C14" s="160" t="s">
        <v>120</v>
      </c>
      <c r="D14" s="171">
        <v>0.16857796519434876</v>
      </c>
      <c r="E14" s="171">
        <v>0.51452582210531939</v>
      </c>
      <c r="F14" s="171">
        <v>4.2965008083332599</v>
      </c>
      <c r="G14" s="171">
        <v>1.527410297185811</v>
      </c>
      <c r="H14" s="171">
        <v>0.62470313620135631</v>
      </c>
      <c r="I14" s="171">
        <v>0.48555699631392346</v>
      </c>
      <c r="J14" s="171">
        <v>0.15693110452204928</v>
      </c>
      <c r="K14" s="125">
        <f t="shared" si="1"/>
        <v>2.8794696257487174E-5</v>
      </c>
      <c r="L14" s="125">
        <f t="shared" si="0"/>
        <v>-0.67680188790732654</v>
      </c>
      <c r="N14" s="199"/>
    </row>
    <row r="15" spans="1:18">
      <c r="A15" s="105"/>
      <c r="B15" s="119">
        <v>8</v>
      </c>
      <c r="C15" s="123" t="s">
        <v>108</v>
      </c>
      <c r="D15" s="172">
        <v>21.9644621243052</v>
      </c>
      <c r="E15" s="172">
        <v>6.8186820028914505</v>
      </c>
      <c r="F15" s="172">
        <v>26.700763651764852</v>
      </c>
      <c r="G15" s="172">
        <v>15.377630144150835</v>
      </c>
      <c r="H15" s="171">
        <v>48.903835052711393</v>
      </c>
      <c r="I15" s="171">
        <v>44.860481498669245</v>
      </c>
      <c r="J15" s="171">
        <v>33.268731385283843</v>
      </c>
      <c r="K15" s="125">
        <f t="shared" si="1"/>
        <v>6.1043539967985264E-3</v>
      </c>
      <c r="L15" s="125">
        <f t="shared" si="0"/>
        <v>-0.25839557949749747</v>
      </c>
      <c r="N15" s="200"/>
    </row>
    <row r="16" spans="1:18">
      <c r="A16" s="105"/>
      <c r="B16" s="119">
        <v>9</v>
      </c>
      <c r="C16" s="159" t="s">
        <v>112</v>
      </c>
      <c r="D16" s="168">
        <v>53.95573827720483</v>
      </c>
      <c r="E16" s="169">
        <v>33.066766621104108</v>
      </c>
      <c r="F16" s="169">
        <v>1.544406145808157</v>
      </c>
      <c r="G16" s="169">
        <v>21.380935941922679</v>
      </c>
      <c r="H16" s="170">
        <v>7.4242207662047193</v>
      </c>
      <c r="I16" s="170">
        <v>-0.55878788403186164</v>
      </c>
      <c r="J16" s="170">
        <v>29.304309548288682</v>
      </c>
      <c r="K16" s="125">
        <f t="shared" si="1"/>
        <v>5.3769371919497079E-3</v>
      </c>
      <c r="L16" s="125">
        <f t="shared" si="0"/>
        <v>-53.442635901206785</v>
      </c>
      <c r="N16" s="198"/>
    </row>
    <row r="17" spans="1:14">
      <c r="A17" s="105"/>
      <c r="B17" s="119">
        <v>10</v>
      </c>
      <c r="C17" s="159" t="s">
        <v>103</v>
      </c>
      <c r="D17" s="168">
        <v>26.71856123537092</v>
      </c>
      <c r="E17" s="169">
        <v>33.864150931700351</v>
      </c>
      <c r="F17" s="169">
        <v>13.671317848606229</v>
      </c>
      <c r="G17" s="169">
        <v>23.028092718663714</v>
      </c>
      <c r="H17" s="170">
        <v>21.75422117947884</v>
      </c>
      <c r="I17" s="170">
        <v>15.614595327210868</v>
      </c>
      <c r="J17" s="170">
        <v>0.27382599744434005</v>
      </c>
      <c r="K17" s="125">
        <f t="shared" si="1"/>
        <v>5.0243299107764849E-5</v>
      </c>
      <c r="L17" s="125">
        <f t="shared" si="0"/>
        <v>-0.98246345859715267</v>
      </c>
      <c r="N17" s="198"/>
    </row>
    <row r="18" spans="1:14">
      <c r="A18" s="105"/>
      <c r="B18" s="119">
        <v>11</v>
      </c>
      <c r="C18" s="123" t="s">
        <v>86</v>
      </c>
      <c r="D18" s="172">
        <v>237.61948610886799</v>
      </c>
      <c r="E18" s="172">
        <v>247.70745919928231</v>
      </c>
      <c r="F18" s="172">
        <v>347.50174008280464</v>
      </c>
      <c r="G18" s="172">
        <v>298.45000587946822</v>
      </c>
      <c r="H18" s="173">
        <v>387.80706905072913</v>
      </c>
      <c r="I18" s="173">
        <v>321.37569388072814</v>
      </c>
      <c r="J18" s="173">
        <v>78.893308242148834</v>
      </c>
      <c r="K18" s="125">
        <f t="shared" si="1"/>
        <v>1.4475835459768929E-2</v>
      </c>
      <c r="L18" s="125">
        <f t="shared" si="0"/>
        <v>-0.75451376770444734</v>
      </c>
      <c r="N18" s="200"/>
    </row>
    <row r="19" spans="1:14">
      <c r="A19" s="105"/>
      <c r="B19" s="119">
        <v>12</v>
      </c>
      <c r="C19" s="159" t="s">
        <v>104</v>
      </c>
      <c r="D19" s="168">
        <v>27.48101877130054</v>
      </c>
      <c r="E19" s="169">
        <v>11.744579963097589</v>
      </c>
      <c r="F19" s="169">
        <v>146.68073652414495</v>
      </c>
      <c r="G19" s="169">
        <v>20.07856962007201</v>
      </c>
      <c r="H19" s="170">
        <v>20.793652027563894</v>
      </c>
      <c r="I19" s="170">
        <v>26.488188554139477</v>
      </c>
      <c r="J19" s="170">
        <v>10.790775454151577</v>
      </c>
      <c r="K19" s="125">
        <f t="shared" si="1"/>
        <v>1.9799586737846877E-3</v>
      </c>
      <c r="L19" s="125">
        <f t="shared" si="0"/>
        <v>-0.59261935061749504</v>
      </c>
      <c r="N19" s="198"/>
    </row>
    <row r="20" spans="1:14">
      <c r="A20" s="105"/>
      <c r="B20" s="119">
        <v>13</v>
      </c>
      <c r="C20" s="160" t="s">
        <v>130</v>
      </c>
      <c r="D20" s="171">
        <v>0</v>
      </c>
      <c r="E20" s="171">
        <v>0</v>
      </c>
      <c r="F20" s="171">
        <v>0</v>
      </c>
      <c r="G20" s="171">
        <v>5.1665688600000008</v>
      </c>
      <c r="H20" s="171">
        <v>6.3456058584505159</v>
      </c>
      <c r="I20" s="171">
        <v>9.9562673108310307</v>
      </c>
      <c r="J20" s="171">
        <v>4.071818230567132</v>
      </c>
      <c r="K20" s="125">
        <f t="shared" si="1"/>
        <v>7.4712256389176132E-4</v>
      </c>
      <c r="L20" s="125">
        <f t="shared" si="0"/>
        <v>-0.5910296395781216</v>
      </c>
      <c r="N20" s="199"/>
    </row>
    <row r="21" spans="1:14">
      <c r="A21" s="105"/>
      <c r="B21" s="119">
        <v>14</v>
      </c>
      <c r="C21" s="159" t="s">
        <v>83</v>
      </c>
      <c r="D21" s="168">
        <v>1243.5081772388005</v>
      </c>
      <c r="E21" s="169">
        <v>1659.7887716193243</v>
      </c>
      <c r="F21" s="169">
        <v>-66.562623911508354</v>
      </c>
      <c r="G21" s="169">
        <v>-717.73075711599165</v>
      </c>
      <c r="H21" s="170">
        <v>131.01988314297898</v>
      </c>
      <c r="I21" s="170">
        <v>204.51807224866351</v>
      </c>
      <c r="J21" s="170">
        <v>-474.70446928909183</v>
      </c>
      <c r="K21" s="125">
        <f t="shared" si="1"/>
        <v>-8.7101731979019603E-2</v>
      </c>
      <c r="L21" s="125">
        <f t="shared" si="0"/>
        <v>-3.3210881271750003</v>
      </c>
      <c r="N21" s="198"/>
    </row>
    <row r="22" spans="1:14">
      <c r="A22" s="105"/>
      <c r="B22" s="119">
        <v>15</v>
      </c>
      <c r="C22" s="159" t="s">
        <v>121</v>
      </c>
      <c r="D22" s="168">
        <v>3.5245186400000001</v>
      </c>
      <c r="E22" s="169">
        <v>7.0003681399999991</v>
      </c>
      <c r="F22" s="169">
        <v>3.4022500099999999</v>
      </c>
      <c r="G22" s="169">
        <v>2.1285695999999996</v>
      </c>
      <c r="H22" s="170">
        <v>-0.63370744184093075</v>
      </c>
      <c r="I22" s="170">
        <v>-0.72449722988786436</v>
      </c>
      <c r="J22" s="170">
        <v>0.28963314794371153</v>
      </c>
      <c r="K22" s="125">
        <f t="shared" si="1"/>
        <v>5.3143693511487647E-5</v>
      </c>
      <c r="L22" s="125">
        <f t="shared" si="0"/>
        <v>-1.3997712289231805</v>
      </c>
      <c r="N22" s="198"/>
    </row>
    <row r="23" spans="1:14">
      <c r="A23" s="105"/>
      <c r="B23" s="119">
        <v>16</v>
      </c>
      <c r="C23" s="159" t="s">
        <v>102</v>
      </c>
      <c r="D23" s="168">
        <v>51.900933664085301</v>
      </c>
      <c r="E23" s="169">
        <v>63.490640978633657</v>
      </c>
      <c r="F23" s="169">
        <v>106.89091327277856</v>
      </c>
      <c r="G23" s="169">
        <v>62.064723384779192</v>
      </c>
      <c r="H23" s="170">
        <v>1076.8841157911511</v>
      </c>
      <c r="I23" s="170">
        <v>75.384475743401751</v>
      </c>
      <c r="J23" s="170">
        <v>61.374289449141806</v>
      </c>
      <c r="K23" s="125">
        <f t="shared" si="1"/>
        <v>1.1261336801837355E-2</v>
      </c>
      <c r="L23" s="125">
        <f t="shared" si="0"/>
        <v>-0.18584975429090556</v>
      </c>
      <c r="N23" s="198"/>
    </row>
    <row r="24" spans="1:14">
      <c r="A24" s="105"/>
      <c r="B24" s="119">
        <v>17</v>
      </c>
      <c r="C24" s="212" t="s">
        <v>87</v>
      </c>
      <c r="D24" s="213">
        <v>319.46253672408295</v>
      </c>
      <c r="E24" s="214">
        <v>2187.5649929066499</v>
      </c>
      <c r="F24" s="214">
        <v>230.86395928936093</v>
      </c>
      <c r="G24" s="214">
        <v>642.82275378763927</v>
      </c>
      <c r="H24" s="215">
        <v>463.8324357252493</v>
      </c>
      <c r="I24" s="215">
        <v>303.65440570969326</v>
      </c>
      <c r="J24" s="215">
        <v>586.49862038110791</v>
      </c>
      <c r="K24" s="211">
        <f t="shared" si="1"/>
        <v>0.10761441895629084</v>
      </c>
      <c r="L24" s="211">
        <f t="shared" si="0"/>
        <v>0.93146751488870527</v>
      </c>
      <c r="N24" s="198"/>
    </row>
    <row r="25" spans="1:14">
      <c r="A25" s="105"/>
      <c r="B25" s="119">
        <v>18</v>
      </c>
      <c r="C25" s="149" t="s">
        <v>92</v>
      </c>
      <c r="D25" s="210">
        <v>739.32692101305111</v>
      </c>
      <c r="E25" s="210">
        <v>10.040470053837502</v>
      </c>
      <c r="F25" s="210">
        <v>219.68640990238367</v>
      </c>
      <c r="G25" s="210">
        <v>241.47519178414842</v>
      </c>
      <c r="H25" s="210">
        <v>274.51424614595243</v>
      </c>
      <c r="I25" s="210">
        <v>298.55474890317623</v>
      </c>
      <c r="J25" s="210">
        <v>117.59243473435426</v>
      </c>
      <c r="K25" s="211">
        <f t="shared" si="1"/>
        <v>2.1576592165502582E-2</v>
      </c>
      <c r="L25" s="211">
        <f t="shared" si="0"/>
        <v>-0.60612773648262941</v>
      </c>
      <c r="N25" s="199"/>
    </row>
    <row r="26" spans="1:14">
      <c r="A26" s="105"/>
      <c r="B26" s="119">
        <v>19</v>
      </c>
      <c r="C26" s="159" t="s">
        <v>101</v>
      </c>
      <c r="D26" s="168">
        <v>3.2988550895552691</v>
      </c>
      <c r="E26" s="169">
        <v>55.730681039578712</v>
      </c>
      <c r="F26" s="169">
        <v>32.105998903933816</v>
      </c>
      <c r="G26" s="169">
        <v>31.448275285480829</v>
      </c>
      <c r="H26" s="170">
        <v>-9.3354353834713883</v>
      </c>
      <c r="I26" s="170">
        <v>-17.941982763900846</v>
      </c>
      <c r="J26" s="170">
        <v>53.153520181124279</v>
      </c>
      <c r="K26" s="125">
        <f t="shared" si="1"/>
        <v>9.7529388663459195E-3</v>
      </c>
      <c r="L26" s="125">
        <f t="shared" si="0"/>
        <v>-3.9625220846866949</v>
      </c>
      <c r="N26" s="198"/>
    </row>
    <row r="27" spans="1:14">
      <c r="A27" s="105"/>
      <c r="B27" s="119">
        <v>20</v>
      </c>
      <c r="C27" s="160" t="s">
        <v>122</v>
      </c>
      <c r="D27" s="171">
        <v>1.9645323799453367</v>
      </c>
      <c r="E27" s="171">
        <v>0.49373829873144059</v>
      </c>
      <c r="F27" s="171">
        <v>-6.2382038324262012</v>
      </c>
      <c r="G27" s="171">
        <v>0.1849605743884235</v>
      </c>
      <c r="H27" s="171">
        <v>6.7138353085296973</v>
      </c>
      <c r="I27" s="171">
        <v>6.6177945064509158</v>
      </c>
      <c r="J27" s="171">
        <v>-4.1680157143910002</v>
      </c>
      <c r="K27" s="125">
        <f t="shared" si="1"/>
        <v>-7.6477347723924016E-4</v>
      </c>
      <c r="L27" s="125">
        <f t="shared" si="0"/>
        <v>-1.6298194527388374</v>
      </c>
      <c r="N27" s="199"/>
    </row>
    <row r="28" spans="1:14">
      <c r="A28" s="105"/>
      <c r="B28" s="119">
        <v>21</v>
      </c>
      <c r="C28" s="160" t="s">
        <v>107</v>
      </c>
      <c r="D28" s="171">
        <v>38.832184631757983</v>
      </c>
      <c r="E28" s="171">
        <v>91.356532862707382</v>
      </c>
      <c r="F28" s="171">
        <v>28.789244200821564</v>
      </c>
      <c r="G28" s="171">
        <v>37.620813317705355</v>
      </c>
      <c r="H28" s="171">
        <v>31.40796111011926</v>
      </c>
      <c r="I28" s="171">
        <v>22.726945239619191</v>
      </c>
      <c r="J28" s="171">
        <v>27.701490653100599</v>
      </c>
      <c r="K28" s="125">
        <f t="shared" si="1"/>
        <v>5.0828420004115802E-3</v>
      </c>
      <c r="L28" s="125">
        <f t="shared" si="0"/>
        <v>0.21888315218049792</v>
      </c>
      <c r="N28" s="199"/>
    </row>
    <row r="29" spans="1:14">
      <c r="A29" s="105"/>
      <c r="B29" s="119">
        <v>22</v>
      </c>
      <c r="C29" s="159" t="s">
        <v>141</v>
      </c>
      <c r="D29" s="168">
        <v>0</v>
      </c>
      <c r="E29" s="169">
        <v>0</v>
      </c>
      <c r="F29" s="169">
        <v>0</v>
      </c>
      <c r="G29" s="169">
        <v>0</v>
      </c>
      <c r="H29" s="170">
        <v>-9.561826701759181E-2</v>
      </c>
      <c r="I29" s="170">
        <v>0</v>
      </c>
      <c r="J29" s="170">
        <v>-0.25558028967148749</v>
      </c>
      <c r="K29" s="125">
        <f t="shared" si="1"/>
        <v>-4.6895463030766206E-5</v>
      </c>
      <c r="L29" s="125" t="e">
        <f t="shared" si="0"/>
        <v>#DIV/0!</v>
      </c>
      <c r="N29" s="198"/>
    </row>
    <row r="30" spans="1:14">
      <c r="A30" s="105"/>
      <c r="B30" s="119">
        <v>23</v>
      </c>
      <c r="C30" s="160" t="s">
        <v>123</v>
      </c>
      <c r="D30" s="171">
        <v>50.850379694408844</v>
      </c>
      <c r="E30" s="171">
        <v>0.56949828643984068</v>
      </c>
      <c r="F30" s="171">
        <v>7.8774814031777449</v>
      </c>
      <c r="G30" s="171">
        <v>-47.656554324396346</v>
      </c>
      <c r="H30" s="171">
        <v>10.106937730851154</v>
      </c>
      <c r="I30" s="171">
        <v>6.9260330395054387E-2</v>
      </c>
      <c r="J30" s="171">
        <v>0.6873812823122829</v>
      </c>
      <c r="K30" s="125">
        <f t="shared" si="1"/>
        <v>1.2612499795719759E-4</v>
      </c>
      <c r="L30" s="125">
        <f t="shared" si="0"/>
        <v>8.9246029926730781</v>
      </c>
      <c r="N30" s="199"/>
    </row>
    <row r="31" spans="1:14">
      <c r="A31" s="105"/>
      <c r="B31" s="119">
        <v>24</v>
      </c>
      <c r="C31" s="160" t="s">
        <v>124</v>
      </c>
      <c r="D31" s="171">
        <v>1.4546187950934859</v>
      </c>
      <c r="E31" s="171">
        <v>0.66617092291705648</v>
      </c>
      <c r="F31" s="171">
        <v>4.9883743088025883</v>
      </c>
      <c r="G31" s="171">
        <v>14.929774656814242</v>
      </c>
      <c r="H31" s="171">
        <v>22.726305986826119</v>
      </c>
      <c r="I31" s="171">
        <v>19.775346630109915</v>
      </c>
      <c r="J31" s="171">
        <v>-0.95048821748542833</v>
      </c>
      <c r="K31" s="125">
        <f t="shared" si="1"/>
        <v>-1.7440149677254001E-4</v>
      </c>
      <c r="L31" s="125">
        <f t="shared" si="0"/>
        <v>-1.0480643012364808</v>
      </c>
      <c r="N31" s="199"/>
    </row>
    <row r="32" spans="1:14">
      <c r="A32" s="105"/>
      <c r="B32" s="119">
        <v>25</v>
      </c>
      <c r="C32" s="159" t="s">
        <v>106</v>
      </c>
      <c r="D32" s="168">
        <v>29.978783219763649</v>
      </c>
      <c r="E32" s="169">
        <v>47.671516438448677</v>
      </c>
      <c r="F32" s="169">
        <v>57.711806828730516</v>
      </c>
      <c r="G32" s="169">
        <v>71.27905358890024</v>
      </c>
      <c r="H32" s="170">
        <v>48.178937578698878</v>
      </c>
      <c r="I32" s="170">
        <v>42.012947072730327</v>
      </c>
      <c r="J32" s="170">
        <v>13.526550329024632</v>
      </c>
      <c r="K32" s="125">
        <f t="shared" si="1"/>
        <v>2.4819356833186159E-3</v>
      </c>
      <c r="L32" s="125">
        <f t="shared" si="0"/>
        <v>-0.67803852689485766</v>
      </c>
      <c r="N32" s="198"/>
    </row>
    <row r="33" spans="1:14">
      <c r="A33" s="105"/>
      <c r="B33" s="119">
        <v>26</v>
      </c>
      <c r="C33" s="160" t="s">
        <v>131</v>
      </c>
      <c r="D33" s="171">
        <v>0</v>
      </c>
      <c r="E33" s="171">
        <v>0</v>
      </c>
      <c r="F33" s="171">
        <v>0</v>
      </c>
      <c r="G33" s="171">
        <v>3.832295360000002</v>
      </c>
      <c r="H33" s="171">
        <v>6.4159764766857297</v>
      </c>
      <c r="I33" s="171">
        <v>2.9887020091006713</v>
      </c>
      <c r="J33" s="171">
        <v>28.755810886070929</v>
      </c>
      <c r="K33" s="125">
        <f t="shared" si="1"/>
        <v>5.2762952419404974E-3</v>
      </c>
      <c r="L33" s="125">
        <f t="shared" si="0"/>
        <v>8.621504853447675</v>
      </c>
      <c r="N33" s="199"/>
    </row>
    <row r="34" spans="1:14">
      <c r="A34" s="105"/>
      <c r="B34" s="119">
        <v>27</v>
      </c>
      <c r="C34" s="159" t="s">
        <v>142</v>
      </c>
      <c r="D34" s="168">
        <v>0</v>
      </c>
      <c r="E34" s="169">
        <v>0</v>
      </c>
      <c r="F34" s="169">
        <v>0</v>
      </c>
      <c r="G34" s="169">
        <v>11.268527053079538</v>
      </c>
      <c r="H34" s="170">
        <v>24.854197013555897</v>
      </c>
      <c r="I34" s="170">
        <v>18.120523851221982</v>
      </c>
      <c r="J34" s="170">
        <v>12.757187758784765</v>
      </c>
      <c r="K34" s="125">
        <f t="shared" si="1"/>
        <v>2.340768248160317E-3</v>
      </c>
      <c r="L34" s="125">
        <f t="shared" si="0"/>
        <v>-0.29598129372377568</v>
      </c>
      <c r="N34" s="198"/>
    </row>
    <row r="35" spans="1:14">
      <c r="A35" s="105"/>
      <c r="B35" s="119">
        <v>28</v>
      </c>
      <c r="C35" s="149" t="s">
        <v>81</v>
      </c>
      <c r="D35" s="210">
        <v>1324.3099013515866</v>
      </c>
      <c r="E35" s="210">
        <v>1463.3124531585777</v>
      </c>
      <c r="F35" s="210">
        <v>2611.936740866357</v>
      </c>
      <c r="G35" s="210">
        <v>1679.1495626065396</v>
      </c>
      <c r="H35" s="210">
        <v>2505.9071098283193</v>
      </c>
      <c r="I35" s="210">
        <v>1945.8038412516892</v>
      </c>
      <c r="J35" s="210">
        <v>1471.4838911797669</v>
      </c>
      <c r="K35" s="211">
        <f t="shared" si="1"/>
        <v>0.26999702718815349</v>
      </c>
      <c r="L35" s="211">
        <f t="shared" si="0"/>
        <v>-0.2437655533493055</v>
      </c>
      <c r="N35" s="199"/>
    </row>
    <row r="36" spans="1:14">
      <c r="A36" s="105"/>
      <c r="B36" s="119">
        <v>29</v>
      </c>
      <c r="C36" s="149" t="s">
        <v>79</v>
      </c>
      <c r="D36" s="210">
        <v>2122.5121669820178</v>
      </c>
      <c r="E36" s="210">
        <v>2099.1314904077644</v>
      </c>
      <c r="F36" s="210">
        <v>2171.9598408697598</v>
      </c>
      <c r="G36" s="210">
        <v>2600.8984596261289</v>
      </c>
      <c r="H36" s="210">
        <v>2611.241868068546</v>
      </c>
      <c r="I36" s="210">
        <v>2110.1737514165143</v>
      </c>
      <c r="J36" s="210">
        <v>1359.9302006524579</v>
      </c>
      <c r="K36" s="211">
        <f t="shared" si="1"/>
        <v>0.24952846141262702</v>
      </c>
      <c r="L36" s="211">
        <f t="shared" si="0"/>
        <v>-0.35553638664135312</v>
      </c>
      <c r="N36" s="201"/>
    </row>
    <row r="37" spans="1:14">
      <c r="A37" s="105"/>
      <c r="B37" s="119">
        <v>30</v>
      </c>
      <c r="C37" s="159" t="s">
        <v>143</v>
      </c>
      <c r="D37" s="168">
        <v>0</v>
      </c>
      <c r="E37" s="169">
        <v>0</v>
      </c>
      <c r="F37" s="169">
        <v>0</v>
      </c>
      <c r="G37" s="169">
        <v>7.9230188000000004</v>
      </c>
      <c r="H37" s="170">
        <v>-2.7377907458560342</v>
      </c>
      <c r="I37" s="170">
        <v>0.21644588044562924</v>
      </c>
      <c r="J37" s="170">
        <v>-0.86035636737993315</v>
      </c>
      <c r="K37" s="125">
        <f t="shared" si="1"/>
        <v>-1.5786354367001504E-4</v>
      </c>
      <c r="L37" s="125">
        <f t="shared" si="0"/>
        <v>-4.9749260443700285</v>
      </c>
      <c r="N37" s="198"/>
    </row>
    <row r="38" spans="1:14">
      <c r="A38" s="105"/>
      <c r="B38" s="119">
        <v>31</v>
      </c>
      <c r="C38" s="160" t="s">
        <v>91</v>
      </c>
      <c r="D38" s="171">
        <v>174.21373941734845</v>
      </c>
      <c r="E38" s="171">
        <v>187.71647791890246</v>
      </c>
      <c r="F38" s="171">
        <v>241.67574711851461</v>
      </c>
      <c r="G38" s="171">
        <v>246.95758277067557</v>
      </c>
      <c r="H38" s="171">
        <v>145.47463076138845</v>
      </c>
      <c r="I38" s="171">
        <v>143.88791440818352</v>
      </c>
      <c r="J38" s="171">
        <v>62.956754450352243</v>
      </c>
      <c r="K38" s="125">
        <f t="shared" si="1"/>
        <v>1.155169733416609E-2</v>
      </c>
      <c r="L38" s="125">
        <f t="shared" si="0"/>
        <v>-0.56245974716295133</v>
      </c>
      <c r="N38" s="199"/>
    </row>
    <row r="39" spans="1:14" ht="13.5" customHeight="1">
      <c r="A39" s="106"/>
      <c r="B39" s="120">
        <v>32</v>
      </c>
      <c r="C39" s="159" t="s">
        <v>132</v>
      </c>
      <c r="D39" s="168">
        <v>0</v>
      </c>
      <c r="E39" s="169">
        <v>0</v>
      </c>
      <c r="F39" s="169">
        <v>0</v>
      </c>
      <c r="G39" s="169">
        <v>4.4954999999999995E-2</v>
      </c>
      <c r="H39" s="170">
        <v>7.3900256102684164E-2</v>
      </c>
      <c r="I39" s="170">
        <v>4.4149982855539227E-2</v>
      </c>
      <c r="J39" s="170">
        <v>5.2944437252186435E-2</v>
      </c>
      <c r="K39" s="125">
        <f t="shared" si="1"/>
        <v>9.7145750285986039E-6</v>
      </c>
      <c r="L39" s="125">
        <f t="shared" si="0"/>
        <v>0.19919496742327314</v>
      </c>
      <c r="N39" s="198"/>
    </row>
    <row r="40" spans="1:14" ht="14.25" customHeight="1">
      <c r="A40" s="107"/>
      <c r="B40" s="119">
        <v>33</v>
      </c>
      <c r="C40" s="159" t="s">
        <v>133</v>
      </c>
      <c r="D40" s="168">
        <v>0</v>
      </c>
      <c r="E40" s="169">
        <v>0</v>
      </c>
      <c r="F40" s="169">
        <v>0</v>
      </c>
      <c r="G40" s="169">
        <v>4.3616719999999998E-2</v>
      </c>
      <c r="H40" s="170">
        <v>6.7828619615943775E-2</v>
      </c>
      <c r="I40" s="170">
        <v>4.3274949748975999E-2</v>
      </c>
      <c r="J40" s="170">
        <v>0.93650763304568385</v>
      </c>
      <c r="K40" s="125">
        <f t="shared" si="1"/>
        <v>1.7183625208334565E-4</v>
      </c>
      <c r="L40" s="125">
        <f t="shared" si="0"/>
        <v>20.6408716469473</v>
      </c>
      <c r="N40" s="198"/>
    </row>
    <row r="41" spans="1:14">
      <c r="A41" s="108"/>
      <c r="B41" s="119">
        <v>34</v>
      </c>
      <c r="C41" s="159" t="s">
        <v>134</v>
      </c>
      <c r="D41" s="168">
        <v>0</v>
      </c>
      <c r="E41" s="169">
        <v>0</v>
      </c>
      <c r="F41" s="169">
        <v>0</v>
      </c>
      <c r="G41" s="169">
        <v>0.84850295999999981</v>
      </c>
      <c r="H41" s="170">
        <v>4.2740982337600713</v>
      </c>
      <c r="I41" s="170">
        <v>2.4472009934313439</v>
      </c>
      <c r="J41" s="170">
        <v>24.724139864188956</v>
      </c>
      <c r="K41" s="125">
        <f t="shared" si="1"/>
        <v>4.5365391378923469E-3</v>
      </c>
      <c r="L41" s="125">
        <f t="shared" ref="L41:L72" si="2">+(J41/I41)-1</f>
        <v>9.1030278798318047</v>
      </c>
      <c r="N41" s="198"/>
    </row>
    <row r="42" spans="1:14">
      <c r="A42" s="108"/>
      <c r="B42" s="119">
        <v>35</v>
      </c>
      <c r="C42" s="160" t="s">
        <v>90</v>
      </c>
      <c r="D42" s="171">
        <v>907.35313092693286</v>
      </c>
      <c r="E42" s="171">
        <v>995.52363593609391</v>
      </c>
      <c r="F42" s="171">
        <v>605.42793816804613</v>
      </c>
      <c r="G42" s="171">
        <v>184.43537398998654</v>
      </c>
      <c r="H42" s="171">
        <v>249.7368388157669</v>
      </c>
      <c r="I42" s="171">
        <v>131.23726618105371</v>
      </c>
      <c r="J42" s="171">
        <v>187.07111596421078</v>
      </c>
      <c r="K42" s="125">
        <f t="shared" si="1"/>
        <v>3.4324973236786009E-2</v>
      </c>
      <c r="L42" s="125">
        <f t="shared" si="2"/>
        <v>0.42544203645730638</v>
      </c>
      <c r="N42" s="199"/>
    </row>
    <row r="43" spans="1:14">
      <c r="A43" s="115"/>
      <c r="B43" s="120">
        <v>36</v>
      </c>
      <c r="C43" s="160" t="s">
        <v>135</v>
      </c>
      <c r="D43" s="172">
        <v>0</v>
      </c>
      <c r="E43" s="172">
        <v>0</v>
      </c>
      <c r="F43" s="172">
        <v>0</v>
      </c>
      <c r="G43" s="172">
        <v>6.9260684499999998</v>
      </c>
      <c r="H43" s="172">
        <v>0.68017172471319831</v>
      </c>
      <c r="I43" s="172">
        <v>0.77604863360313114</v>
      </c>
      <c r="J43" s="172">
        <v>-0.9551711909763384</v>
      </c>
      <c r="K43" s="125">
        <f t="shared" si="1"/>
        <v>-1.7526075790922358E-4</v>
      </c>
      <c r="L43" s="125">
        <f t="shared" si="2"/>
        <v>-2.2308135722648665</v>
      </c>
      <c r="N43" s="199"/>
    </row>
    <row r="44" spans="1:14">
      <c r="A44" s="109"/>
      <c r="B44" s="120">
        <v>37</v>
      </c>
      <c r="C44" s="159" t="s">
        <v>136</v>
      </c>
      <c r="D44" s="168">
        <v>0</v>
      </c>
      <c r="E44" s="169">
        <v>0</v>
      </c>
      <c r="F44" s="169">
        <v>0</v>
      </c>
      <c r="G44" s="169">
        <v>17.005366630000001</v>
      </c>
      <c r="H44" s="170">
        <v>23.700874213026161</v>
      </c>
      <c r="I44" s="170">
        <v>22.829897861078443</v>
      </c>
      <c r="J44" s="170">
        <v>10.931109548789806</v>
      </c>
      <c r="K44" s="125">
        <f t="shared" si="1"/>
        <v>2.0057080473201904E-3</v>
      </c>
      <c r="L44" s="125">
        <f t="shared" si="2"/>
        <v>-0.52119323462126776</v>
      </c>
      <c r="N44" s="198"/>
    </row>
    <row r="45" spans="1:14">
      <c r="A45" s="65"/>
      <c r="B45" s="121">
        <v>38</v>
      </c>
      <c r="C45" s="159" t="s">
        <v>144</v>
      </c>
      <c r="D45" s="168">
        <v>0</v>
      </c>
      <c r="E45" s="169">
        <v>0</v>
      </c>
      <c r="F45" s="169">
        <v>0</v>
      </c>
      <c r="G45" s="169">
        <v>94.360208229999998</v>
      </c>
      <c r="H45" s="170">
        <v>1.007889516387074</v>
      </c>
      <c r="I45" s="170">
        <v>0.50619783730328605</v>
      </c>
      <c r="J45" s="170">
        <v>-54.68986067163415</v>
      </c>
      <c r="K45" s="125">
        <f t="shared" si="1"/>
        <v>-1.0034836186236986E-2</v>
      </c>
      <c r="L45" s="125">
        <f t="shared" si="2"/>
        <v>-109.04048662670793</v>
      </c>
      <c r="N45" s="198"/>
    </row>
    <row r="46" spans="1:14">
      <c r="A46" s="110"/>
      <c r="B46" s="121">
        <v>39</v>
      </c>
      <c r="C46" s="149" t="s">
        <v>88</v>
      </c>
      <c r="D46" s="210">
        <v>224.71249280837264</v>
      </c>
      <c r="E46" s="210">
        <v>294.78398802785557</v>
      </c>
      <c r="F46" s="210">
        <v>596.9975023525576</v>
      </c>
      <c r="G46" s="210">
        <v>-215.32335396059341</v>
      </c>
      <c r="H46" s="210">
        <v>551.99992456855841</v>
      </c>
      <c r="I46" s="210">
        <v>441.88522957324437</v>
      </c>
      <c r="J46" s="210">
        <v>-24.228446707372584</v>
      </c>
      <c r="K46" s="211">
        <f t="shared" si="1"/>
        <v>-4.4455862708306293E-3</v>
      </c>
      <c r="L46" s="211">
        <f t="shared" si="2"/>
        <v>-1.0548297274628786</v>
      </c>
      <c r="N46" s="199"/>
    </row>
    <row r="47" spans="1:14" s="69" customFormat="1" ht="12.75" customHeight="1">
      <c r="B47" s="121">
        <v>40</v>
      </c>
      <c r="C47" s="160" t="s">
        <v>89</v>
      </c>
      <c r="D47" s="171">
        <v>192.26899559404742</v>
      </c>
      <c r="E47" s="171">
        <v>133.12690163356024</v>
      </c>
      <c r="F47" s="171">
        <v>184.08926375315949</v>
      </c>
      <c r="G47" s="171">
        <v>154.40814094602669</v>
      </c>
      <c r="H47" s="171">
        <v>361.60621673112314</v>
      </c>
      <c r="I47" s="171">
        <v>295.2331342244496</v>
      </c>
      <c r="J47" s="171">
        <v>525.01563196061272</v>
      </c>
      <c r="K47" s="125">
        <f t="shared" si="1"/>
        <v>9.6333137390328144E-2</v>
      </c>
      <c r="L47" s="125">
        <f t="shared" si="2"/>
        <v>0.77830863510554371</v>
      </c>
      <c r="N47" s="199"/>
    </row>
    <row r="48" spans="1:14">
      <c r="A48" s="71"/>
      <c r="B48" s="121">
        <v>41</v>
      </c>
      <c r="C48" s="160" t="s">
        <v>113</v>
      </c>
      <c r="D48" s="171">
        <v>3.6906407109889123</v>
      </c>
      <c r="E48" s="171">
        <v>3.1810842123648091</v>
      </c>
      <c r="F48" s="171">
        <v>14.811235991967223</v>
      </c>
      <c r="G48" s="171">
        <v>12.561941772628064</v>
      </c>
      <c r="H48" s="171">
        <v>12.17031842623431</v>
      </c>
      <c r="I48" s="171">
        <v>9.7911675756051402</v>
      </c>
      <c r="J48" s="171">
        <v>7.3073327405958244</v>
      </c>
      <c r="K48" s="125">
        <f t="shared" si="1"/>
        <v>1.3407949135302525E-3</v>
      </c>
      <c r="L48" s="125">
        <f t="shared" si="2"/>
        <v>-0.25368116885240866</v>
      </c>
      <c r="N48" s="199"/>
    </row>
    <row r="49" spans="1:14">
      <c r="A49" s="71"/>
      <c r="B49" s="121">
        <v>42</v>
      </c>
      <c r="C49" s="149" t="s">
        <v>84</v>
      </c>
      <c r="D49" s="210">
        <v>717.68872079865582</v>
      </c>
      <c r="E49" s="210">
        <v>879.14038488228414</v>
      </c>
      <c r="F49" s="210">
        <v>1260.1965091526677</v>
      </c>
      <c r="G49" s="210">
        <v>1281.7659622764504</v>
      </c>
      <c r="H49" s="210">
        <v>1045.8861698661933</v>
      </c>
      <c r="I49" s="210">
        <v>875.43336616690522</v>
      </c>
      <c r="J49" s="210">
        <v>325.62216464420948</v>
      </c>
      <c r="K49" s="211">
        <f t="shared" si="1"/>
        <v>5.974718239696139E-2</v>
      </c>
      <c r="L49" s="211">
        <f t="shared" si="2"/>
        <v>-0.62804460370302106</v>
      </c>
      <c r="N49" s="199"/>
    </row>
    <row r="50" spans="1:14">
      <c r="A50" s="71"/>
      <c r="B50" s="121">
        <v>43</v>
      </c>
      <c r="C50" s="159" t="s">
        <v>145</v>
      </c>
      <c r="D50" s="168">
        <v>0</v>
      </c>
      <c r="E50" s="169">
        <v>0</v>
      </c>
      <c r="F50" s="169">
        <v>0</v>
      </c>
      <c r="G50" s="169">
        <v>0</v>
      </c>
      <c r="H50" s="170">
        <v>2.0721415251188797</v>
      </c>
      <c r="I50" s="170">
        <v>2.0576880662314703</v>
      </c>
      <c r="J50" s="170">
        <v>3.8632986399130695E-2</v>
      </c>
      <c r="K50" s="125">
        <f t="shared" si="1"/>
        <v>7.0886209096062441E-6</v>
      </c>
      <c r="L50" s="125">
        <f t="shared" si="2"/>
        <v>-0.98122505202166788</v>
      </c>
      <c r="N50" s="198"/>
    </row>
    <row r="51" spans="1:14">
      <c r="A51" s="71"/>
      <c r="B51" s="121">
        <v>44</v>
      </c>
      <c r="C51" s="159" t="s">
        <v>174</v>
      </c>
      <c r="D51" s="168">
        <v>23.773826482772868</v>
      </c>
      <c r="E51" s="169">
        <v>98.561988294620164</v>
      </c>
      <c r="F51" s="169">
        <v>33.168076701361088</v>
      </c>
      <c r="G51" s="169">
        <v>50.768334452399785</v>
      </c>
      <c r="H51" s="170">
        <v>-28.19849210448254</v>
      </c>
      <c r="I51" s="170">
        <v>3.1354652995208365</v>
      </c>
      <c r="J51" s="170">
        <v>7.9151248439520447</v>
      </c>
      <c r="K51" s="125">
        <f t="shared" si="1"/>
        <v>1.4523163933359506E-3</v>
      </c>
      <c r="L51" s="125">
        <f t="shared" si="2"/>
        <v>1.5243860441260946</v>
      </c>
      <c r="N51" s="198"/>
    </row>
    <row r="52" spans="1:14">
      <c r="A52" s="71"/>
      <c r="B52" s="121">
        <v>45</v>
      </c>
      <c r="C52" s="160" t="s">
        <v>146</v>
      </c>
      <c r="D52" s="171">
        <v>0</v>
      </c>
      <c r="E52" s="171">
        <v>0</v>
      </c>
      <c r="F52" s="171">
        <v>0</v>
      </c>
      <c r="G52" s="171">
        <v>0.39999999999999997</v>
      </c>
      <c r="H52" s="171">
        <v>1.2578249097708767</v>
      </c>
      <c r="I52" s="171">
        <v>0.25681178923977876</v>
      </c>
      <c r="J52" s="171">
        <v>2.739993429356729E-3</v>
      </c>
      <c r="K52" s="125">
        <f t="shared" si="1"/>
        <v>5.0275105617925704E-7</v>
      </c>
      <c r="L52" s="125">
        <f t="shared" si="2"/>
        <v>-0.9893307334625574</v>
      </c>
      <c r="N52" s="199"/>
    </row>
    <row r="53" spans="1:14">
      <c r="A53" s="71"/>
      <c r="B53" s="121">
        <v>46</v>
      </c>
      <c r="C53" s="162" t="s">
        <v>125</v>
      </c>
      <c r="D53" s="175">
        <v>0.75633656062526922</v>
      </c>
      <c r="E53" s="169">
        <v>12.31449609806808</v>
      </c>
      <c r="F53" s="169">
        <v>5.9102876683049441</v>
      </c>
      <c r="G53" s="169">
        <v>2.3506922591623129</v>
      </c>
      <c r="H53" s="170">
        <v>1.6397319961710446</v>
      </c>
      <c r="I53" s="170">
        <v>1.2861358125201803</v>
      </c>
      <c r="J53" s="170">
        <v>4.4791330495550987</v>
      </c>
      <c r="K53" s="125">
        <f t="shared" si="1"/>
        <v>8.2185922320256091E-4</v>
      </c>
      <c r="L53" s="125">
        <f t="shared" si="2"/>
        <v>2.4826283553820399</v>
      </c>
      <c r="N53" s="202"/>
    </row>
    <row r="54" spans="1:14">
      <c r="A54" s="71"/>
      <c r="B54" s="121">
        <v>47</v>
      </c>
      <c r="C54" s="160" t="s">
        <v>100</v>
      </c>
      <c r="D54" s="171">
        <v>68.812538487589876</v>
      </c>
      <c r="E54" s="171">
        <v>29.103222644170351</v>
      </c>
      <c r="F54" s="171">
        <v>114.7464170177183</v>
      </c>
      <c r="G54" s="171">
        <v>115.40798708741499</v>
      </c>
      <c r="H54" s="171">
        <v>121.83317340112836</v>
      </c>
      <c r="I54" s="171">
        <v>43.422141933213943</v>
      </c>
      <c r="J54" s="171">
        <v>76.593294523759525</v>
      </c>
      <c r="K54" s="125">
        <f t="shared" si="1"/>
        <v>1.405381462068302E-2</v>
      </c>
      <c r="L54" s="125">
        <f t="shared" si="2"/>
        <v>0.76392253154081979</v>
      </c>
      <c r="N54" s="199"/>
    </row>
    <row r="55" spans="1:14">
      <c r="A55" s="71"/>
      <c r="B55" s="121">
        <v>48</v>
      </c>
      <c r="C55" s="160" t="s">
        <v>99</v>
      </c>
      <c r="D55" s="171">
        <v>29.971101552299661</v>
      </c>
      <c r="E55" s="171">
        <v>18.562471175894359</v>
      </c>
      <c r="F55" s="171">
        <v>70.200366954890001</v>
      </c>
      <c r="G55" s="171">
        <v>72.641115420942413</v>
      </c>
      <c r="H55" s="171">
        <v>66.925750106605449</v>
      </c>
      <c r="I55" s="171">
        <v>60.321711905686342</v>
      </c>
      <c r="J55" s="171">
        <v>26.638024750912763</v>
      </c>
      <c r="K55" s="125">
        <f t="shared" si="1"/>
        <v>4.8877106545451472E-3</v>
      </c>
      <c r="L55" s="125">
        <f t="shared" si="2"/>
        <v>-0.55840071660165069</v>
      </c>
      <c r="N55" s="199"/>
    </row>
    <row r="56" spans="1:14">
      <c r="A56" s="71"/>
      <c r="B56" s="121">
        <v>49</v>
      </c>
      <c r="C56" s="159" t="s">
        <v>147</v>
      </c>
      <c r="D56" s="168">
        <v>0</v>
      </c>
      <c r="E56" s="169">
        <v>0</v>
      </c>
      <c r="F56" s="169">
        <v>0</v>
      </c>
      <c r="G56" s="169">
        <v>0</v>
      </c>
      <c r="H56" s="170">
        <v>2.3762062243311285E-2</v>
      </c>
      <c r="I56" s="170">
        <v>1.8666973810446481E-2</v>
      </c>
      <c r="J56" s="170">
        <v>1.3618780366871249E-2</v>
      </c>
      <c r="K56" s="125">
        <f t="shared" si="1"/>
        <v>2.4988586249731606E-6</v>
      </c>
      <c r="L56" s="125">
        <f t="shared" si="2"/>
        <v>-0.27043448471278952</v>
      </c>
      <c r="N56" s="198"/>
    </row>
    <row r="57" spans="1:14">
      <c r="A57" s="71"/>
      <c r="B57" s="121">
        <v>50</v>
      </c>
      <c r="C57" s="160" t="s">
        <v>148</v>
      </c>
      <c r="D57" s="171">
        <v>0</v>
      </c>
      <c r="E57" s="171">
        <v>0</v>
      </c>
      <c r="F57" s="171">
        <v>0</v>
      </c>
      <c r="G57" s="171">
        <v>0</v>
      </c>
      <c r="H57" s="171">
        <v>0.10914681712967231</v>
      </c>
      <c r="I57" s="171">
        <v>8.1441859302028935E-2</v>
      </c>
      <c r="J57" s="171">
        <v>6.3904066671654242E-2</v>
      </c>
      <c r="K57" s="125">
        <f t="shared" si="1"/>
        <v>1.1725516079382173E-5</v>
      </c>
      <c r="L57" s="125">
        <f t="shared" si="2"/>
        <v>-0.21534126038718493</v>
      </c>
      <c r="N57" s="199"/>
    </row>
    <row r="58" spans="1:14">
      <c r="A58" s="71"/>
      <c r="B58" s="121">
        <v>51</v>
      </c>
      <c r="C58" s="160" t="s">
        <v>149</v>
      </c>
      <c r="D58" s="171">
        <v>0</v>
      </c>
      <c r="E58" s="171">
        <v>0</v>
      </c>
      <c r="F58" s="171">
        <v>0</v>
      </c>
      <c r="G58" s="171">
        <v>0.18980900000000001</v>
      </c>
      <c r="H58" s="171">
        <v>0.1645261546483672</v>
      </c>
      <c r="I58" s="171">
        <v>0.1633785631430151</v>
      </c>
      <c r="J58" s="171">
        <v>4.8012424023784757E-2</v>
      </c>
      <c r="K58" s="125">
        <f t="shared" si="1"/>
        <v>8.8096185301258517E-6</v>
      </c>
      <c r="L58" s="125">
        <f t="shared" si="2"/>
        <v>-0.70612776180583381</v>
      </c>
      <c r="N58" s="199"/>
    </row>
    <row r="59" spans="1:14">
      <c r="A59" s="71"/>
      <c r="B59" s="121">
        <v>52</v>
      </c>
      <c r="C59" s="161" t="s">
        <v>150</v>
      </c>
      <c r="D59" s="174">
        <v>0</v>
      </c>
      <c r="E59" s="176">
        <v>0</v>
      </c>
      <c r="F59" s="176">
        <v>0</v>
      </c>
      <c r="G59" s="176">
        <v>0</v>
      </c>
      <c r="H59" s="170">
        <v>0</v>
      </c>
      <c r="I59" s="170">
        <v>0</v>
      </c>
      <c r="J59" s="170">
        <v>0</v>
      </c>
      <c r="K59" s="125">
        <f t="shared" si="1"/>
        <v>0</v>
      </c>
      <c r="L59" s="125" t="e">
        <f t="shared" si="2"/>
        <v>#DIV/0!</v>
      </c>
      <c r="N59" s="201"/>
    </row>
    <row r="60" spans="1:14">
      <c r="A60" s="71"/>
      <c r="B60" s="121">
        <v>53</v>
      </c>
      <c r="C60" s="122" t="s">
        <v>151</v>
      </c>
      <c r="D60" s="177">
        <v>0</v>
      </c>
      <c r="E60" s="177">
        <v>0</v>
      </c>
      <c r="F60" s="172">
        <v>0</v>
      </c>
      <c r="G60" s="177">
        <v>0</v>
      </c>
      <c r="H60" s="171">
        <v>-0.13515521259818297</v>
      </c>
      <c r="I60" s="171">
        <v>-0.10264141771737573</v>
      </c>
      <c r="J60" s="171">
        <v>-8.6906878498720266E-2</v>
      </c>
      <c r="K60" s="125">
        <f t="shared" si="1"/>
        <v>-1.5946215230425468E-5</v>
      </c>
      <c r="L60" s="125">
        <f t="shared" si="2"/>
        <v>-0.15329619922028637</v>
      </c>
      <c r="N60" s="203"/>
    </row>
    <row r="61" spans="1:14">
      <c r="A61" s="71"/>
      <c r="B61" s="121">
        <v>54</v>
      </c>
      <c r="C61" s="159" t="s">
        <v>152</v>
      </c>
      <c r="D61" s="168">
        <v>0</v>
      </c>
      <c r="E61" s="169">
        <v>0</v>
      </c>
      <c r="F61" s="169">
        <v>0</v>
      </c>
      <c r="G61" s="169">
        <v>0</v>
      </c>
      <c r="H61" s="170">
        <v>3.2974999999999997E-2</v>
      </c>
      <c r="I61" s="170">
        <v>0</v>
      </c>
      <c r="J61" s="170">
        <v>0</v>
      </c>
      <c r="K61" s="125">
        <f t="shared" si="1"/>
        <v>0</v>
      </c>
      <c r="L61" s="125" t="e">
        <f t="shared" si="2"/>
        <v>#DIV/0!</v>
      </c>
      <c r="N61" s="198"/>
    </row>
    <row r="62" spans="1:14">
      <c r="A62" s="71"/>
      <c r="B62" s="121">
        <v>55</v>
      </c>
      <c r="C62" s="160" t="s">
        <v>93</v>
      </c>
      <c r="D62" s="171">
        <v>-84.642715366373693</v>
      </c>
      <c r="E62" s="171">
        <v>-67.035766740364153</v>
      </c>
      <c r="F62" s="171">
        <v>117.90113004834404</v>
      </c>
      <c r="G62" s="171">
        <v>423.25766720621158</v>
      </c>
      <c r="H62" s="171">
        <v>126.59907048475915</v>
      </c>
      <c r="I62" s="171">
        <v>35.015465513065408</v>
      </c>
      <c r="J62" s="171">
        <v>73.773053702588811</v>
      </c>
      <c r="K62" s="125">
        <f t="shared" si="1"/>
        <v>1.3536339273358443E-2</v>
      </c>
      <c r="L62" s="125">
        <f t="shared" si="2"/>
        <v>1.1068705676656414</v>
      </c>
      <c r="N62" s="199"/>
    </row>
    <row r="63" spans="1:14">
      <c r="A63" s="71"/>
      <c r="B63" s="121">
        <v>56</v>
      </c>
      <c r="C63" s="160" t="s">
        <v>126</v>
      </c>
      <c r="D63" s="171">
        <v>0.78391748337082678</v>
      </c>
      <c r="E63" s="171">
        <v>0.60733211132511689</v>
      </c>
      <c r="F63" s="171">
        <v>0.55473107149169076</v>
      </c>
      <c r="G63" s="171">
        <v>0.49592306234888506</v>
      </c>
      <c r="H63" s="171">
        <v>0.31089109973243362</v>
      </c>
      <c r="I63" s="171">
        <v>0.23775892388475328</v>
      </c>
      <c r="J63" s="171">
        <v>5.103288431371792E-2</v>
      </c>
      <c r="K63" s="125">
        <f t="shared" si="1"/>
        <v>9.3638313923325743E-6</v>
      </c>
      <c r="L63" s="125">
        <f t="shared" si="2"/>
        <v>-0.78535870082228909</v>
      </c>
      <c r="N63" s="199"/>
    </row>
    <row r="64" spans="1:14">
      <c r="A64" s="71"/>
      <c r="B64" s="121">
        <v>57</v>
      </c>
      <c r="C64" s="160" t="s">
        <v>85</v>
      </c>
      <c r="D64" s="171">
        <v>-130.43089981274645</v>
      </c>
      <c r="E64" s="171">
        <v>789.26963977442097</v>
      </c>
      <c r="F64" s="171">
        <v>1720.7649026204499</v>
      </c>
      <c r="G64" s="171">
        <v>730.1529804517985</v>
      </c>
      <c r="H64" s="171">
        <v>506.32316357274937</v>
      </c>
      <c r="I64" s="171">
        <v>452.23790865903521</v>
      </c>
      <c r="J64" s="171">
        <v>-283.51086342474605</v>
      </c>
      <c r="K64" s="125">
        <f t="shared" si="1"/>
        <v>-5.2020338624880334E-2</v>
      </c>
      <c r="L64" s="125">
        <f t="shared" si="2"/>
        <v>-1.62690645343157</v>
      </c>
      <c r="N64" s="199"/>
    </row>
    <row r="65" spans="1:14">
      <c r="A65" s="71"/>
      <c r="B65" s="121">
        <v>58</v>
      </c>
      <c r="C65" s="159" t="s">
        <v>153</v>
      </c>
      <c r="D65" s="168">
        <v>0</v>
      </c>
      <c r="E65" s="169">
        <v>0</v>
      </c>
      <c r="F65" s="169">
        <v>0</v>
      </c>
      <c r="G65" s="169">
        <v>9.8298540000000018E-2</v>
      </c>
      <c r="H65" s="170">
        <v>0.89836490764327304</v>
      </c>
      <c r="I65" s="170">
        <v>0.83623443285650467</v>
      </c>
      <c r="J65" s="170">
        <v>14.567923374048057</v>
      </c>
      <c r="K65" s="125">
        <f t="shared" si="1"/>
        <v>2.6730132941817377E-3</v>
      </c>
      <c r="L65" s="125">
        <f t="shared" si="2"/>
        <v>16.42086046885834</v>
      </c>
      <c r="N65" s="198"/>
    </row>
    <row r="66" spans="1:14">
      <c r="A66" s="71"/>
      <c r="B66" s="121">
        <v>59</v>
      </c>
      <c r="C66" s="160" t="s">
        <v>105</v>
      </c>
      <c r="D66" s="171">
        <v>89.435178568971764</v>
      </c>
      <c r="E66" s="171">
        <v>39.529530905883547</v>
      </c>
      <c r="F66" s="171">
        <v>53.410411520729333</v>
      </c>
      <c r="G66" s="171">
        <v>35.357669338829872</v>
      </c>
      <c r="H66" s="171">
        <v>4.6387802373624023</v>
      </c>
      <c r="I66" s="171">
        <v>3.9624004981081629</v>
      </c>
      <c r="J66" s="171">
        <v>1.1519909749884019</v>
      </c>
      <c r="K66" s="125">
        <f t="shared" si="1"/>
        <v>2.1137447746375149E-4</v>
      </c>
      <c r="L66" s="125">
        <f t="shared" si="2"/>
        <v>-0.70926942505220847</v>
      </c>
      <c r="N66" s="199"/>
    </row>
    <row r="67" spans="1:14">
      <c r="A67" s="71"/>
      <c r="B67" s="121">
        <v>60</v>
      </c>
      <c r="C67" s="159" t="s">
        <v>154</v>
      </c>
      <c r="D67" s="168">
        <v>0</v>
      </c>
      <c r="E67" s="169">
        <v>0</v>
      </c>
      <c r="F67" s="169">
        <v>0</v>
      </c>
      <c r="G67" s="169">
        <v>-3.0095370300000006</v>
      </c>
      <c r="H67" s="170">
        <v>-1.5201440319560677</v>
      </c>
      <c r="I67" s="170">
        <v>-1.5003236303570737</v>
      </c>
      <c r="J67" s="170">
        <v>-0.71026090480015003</v>
      </c>
      <c r="K67" s="125">
        <f t="shared" si="1"/>
        <v>-1.3032309356119268E-4</v>
      </c>
      <c r="L67" s="125">
        <f t="shared" si="2"/>
        <v>-0.52659486898096142</v>
      </c>
      <c r="N67" s="198"/>
    </row>
    <row r="68" spans="1:14">
      <c r="A68" s="71"/>
      <c r="B68" s="121">
        <v>61</v>
      </c>
      <c r="C68" s="149" t="s">
        <v>80</v>
      </c>
      <c r="D68" s="210">
        <v>1649.8884620157166</v>
      </c>
      <c r="E68" s="210">
        <v>1432.920535729053</v>
      </c>
      <c r="F68" s="210">
        <v>1429.38896360131</v>
      </c>
      <c r="G68" s="210">
        <v>1226.7270949514659</v>
      </c>
      <c r="H68" s="210">
        <v>967.63362919633505</v>
      </c>
      <c r="I68" s="210">
        <v>767.17876096018153</v>
      </c>
      <c r="J68" s="210">
        <v>266.45398653754881</v>
      </c>
      <c r="K68" s="211">
        <f t="shared" si="1"/>
        <v>4.8890636641554332E-2</v>
      </c>
      <c r="L68" s="211">
        <f t="shared" si="2"/>
        <v>-0.65268331176939554</v>
      </c>
      <c r="N68" s="199"/>
    </row>
    <row r="69" spans="1:14">
      <c r="A69" s="71"/>
      <c r="B69" s="121">
        <v>62</v>
      </c>
      <c r="C69" s="159" t="s">
        <v>137</v>
      </c>
      <c r="D69" s="168">
        <v>0</v>
      </c>
      <c r="E69" s="169">
        <v>0</v>
      </c>
      <c r="F69" s="169">
        <v>0</v>
      </c>
      <c r="G69" s="169">
        <v>0.16395999999999999</v>
      </c>
      <c r="H69" s="170">
        <v>0.33641155342155865</v>
      </c>
      <c r="I69" s="170">
        <v>0.33017147882233955</v>
      </c>
      <c r="J69" s="170">
        <v>-14.141762726459605</v>
      </c>
      <c r="K69" s="125">
        <f t="shared" si="1"/>
        <v>-2.594818684887572E-3</v>
      </c>
      <c r="L69" s="125">
        <f t="shared" si="2"/>
        <v>-43.831569755512049</v>
      </c>
      <c r="N69" s="198"/>
    </row>
    <row r="70" spans="1:14">
      <c r="A70" s="71"/>
      <c r="B70" s="121">
        <v>63</v>
      </c>
      <c r="C70" s="163" t="s">
        <v>94</v>
      </c>
      <c r="D70" s="178">
        <v>72.842345735482056</v>
      </c>
      <c r="E70" s="169">
        <v>86.219100294899889</v>
      </c>
      <c r="F70" s="169">
        <v>120.50723159646154</v>
      </c>
      <c r="G70" s="169">
        <v>350.8825466793557</v>
      </c>
      <c r="H70" s="170">
        <v>134.06874983089665</v>
      </c>
      <c r="I70" s="170">
        <v>102.76083631216014</v>
      </c>
      <c r="J70" s="170">
        <v>37.080695573926242</v>
      </c>
      <c r="K70" s="125">
        <f t="shared" si="1"/>
        <v>6.8037969229837189E-3</v>
      </c>
      <c r="L70" s="125">
        <f t="shared" si="2"/>
        <v>-0.6391553737331902</v>
      </c>
      <c r="N70" s="204"/>
    </row>
    <row r="71" spans="1:14">
      <c r="A71" s="71"/>
      <c r="B71" s="121">
        <v>64</v>
      </c>
      <c r="C71" s="162" t="s">
        <v>111</v>
      </c>
      <c r="D71" s="175">
        <v>8.5721627123786028</v>
      </c>
      <c r="E71" s="169">
        <v>11.166276214023211</v>
      </c>
      <c r="F71" s="169">
        <v>7.2635819489902707</v>
      </c>
      <c r="G71" s="169">
        <v>3.6804130712376879</v>
      </c>
      <c r="H71" s="170">
        <v>21.382283608413633</v>
      </c>
      <c r="I71" s="170">
        <v>21.217026294482974</v>
      </c>
      <c r="J71" s="170">
        <v>39.106846109282657</v>
      </c>
      <c r="K71" s="125">
        <f t="shared" si="1"/>
        <v>7.1755676399185226E-3</v>
      </c>
      <c r="L71" s="125">
        <f t="shared" si="2"/>
        <v>0.84318224271850672</v>
      </c>
      <c r="N71" s="202"/>
    </row>
    <row r="72" spans="1:14">
      <c r="A72" s="71"/>
      <c r="B72" s="121">
        <v>65</v>
      </c>
      <c r="C72" s="160" t="s">
        <v>116</v>
      </c>
      <c r="D72" s="171">
        <v>6.1850918000000004</v>
      </c>
      <c r="E72" s="171">
        <v>10.817918880000001</v>
      </c>
      <c r="F72" s="171">
        <v>22.699159370000004</v>
      </c>
      <c r="G72" s="171">
        <v>2.0165940199999994</v>
      </c>
      <c r="H72" s="171">
        <v>6.4152644140004336</v>
      </c>
      <c r="I72" s="171">
        <v>5.6440278389810317</v>
      </c>
      <c r="J72" s="171">
        <v>0.94930472271163202</v>
      </c>
      <c r="K72" s="125">
        <f t="shared" si="1"/>
        <v>1.741843417818989E-4</v>
      </c>
      <c r="L72" s="125">
        <f t="shared" si="2"/>
        <v>-0.8318036781896847</v>
      </c>
      <c r="N72" s="199"/>
    </row>
    <row r="73" spans="1:14">
      <c r="A73" s="71"/>
      <c r="B73" s="121">
        <v>66</v>
      </c>
      <c r="C73" s="160" t="s">
        <v>114</v>
      </c>
      <c r="D73" s="171">
        <v>42.877103668228266</v>
      </c>
      <c r="E73" s="171">
        <v>12.777992875918128</v>
      </c>
      <c r="F73" s="171">
        <v>12.661163820687293</v>
      </c>
      <c r="G73" s="171">
        <v>11.091855767483576</v>
      </c>
      <c r="H73" s="171">
        <v>-2.1342567287891336</v>
      </c>
      <c r="I73" s="171">
        <v>-2.8167229285258237</v>
      </c>
      <c r="J73" s="171">
        <v>3.3903213080909431</v>
      </c>
      <c r="K73" s="125">
        <f t="shared" si="1"/>
        <v>6.2207726491881634E-4</v>
      </c>
      <c r="L73" s="125">
        <f t="shared" ref="L73:L85" si="3">+(J73/I73)-1</f>
        <v>-2.2036403274727916</v>
      </c>
      <c r="N73" s="199"/>
    </row>
    <row r="74" spans="1:14" hidden="1">
      <c r="A74" s="71"/>
      <c r="B74" s="121">
        <v>67</v>
      </c>
      <c r="C74" s="158" t="s">
        <v>127</v>
      </c>
      <c r="D74" s="179">
        <v>4.5718706374632498</v>
      </c>
      <c r="E74" s="176">
        <v>2.9664546806538246</v>
      </c>
      <c r="F74" s="176">
        <v>4.376561080561137</v>
      </c>
      <c r="G74" s="176">
        <v>2.5828989590756404</v>
      </c>
      <c r="H74" s="176">
        <v>-7.8902494770194256</v>
      </c>
      <c r="I74" s="176">
        <v>1.9528153401037451</v>
      </c>
      <c r="J74" s="176">
        <v>1.9738897263524804</v>
      </c>
      <c r="K74" s="125">
        <f t="shared" ref="K74:K85" si="4">+J74/$J$87</f>
        <v>3.6218157827410378E-4</v>
      </c>
      <c r="L74" s="125">
        <f t="shared" si="3"/>
        <v>1.0791796754124006E-2</v>
      </c>
      <c r="N74" s="205"/>
    </row>
    <row r="75" spans="1:14" hidden="1">
      <c r="A75" s="71"/>
      <c r="B75" s="121">
        <v>68</v>
      </c>
      <c r="C75" s="159" t="s">
        <v>109</v>
      </c>
      <c r="D75" s="168">
        <v>72.177210123123018</v>
      </c>
      <c r="E75" s="169">
        <v>10.576398873449591</v>
      </c>
      <c r="F75" s="169">
        <v>0.95597436078291653</v>
      </c>
      <c r="G75" s="169">
        <v>7.9568922449177961</v>
      </c>
      <c r="H75" s="170">
        <v>4.1120776565922421</v>
      </c>
      <c r="I75" s="170">
        <v>3.3745811433496842</v>
      </c>
      <c r="J75" s="170">
        <v>1.7335536986200137</v>
      </c>
      <c r="K75" s="125">
        <f t="shared" si="4"/>
        <v>3.1808322734893675E-4</v>
      </c>
      <c r="L75" s="125">
        <f t="shared" si="3"/>
        <v>-0.48629070542981523</v>
      </c>
      <c r="N75" s="198"/>
    </row>
    <row r="76" spans="1:14" hidden="1">
      <c r="A76" s="71"/>
      <c r="B76" s="121">
        <v>69</v>
      </c>
      <c r="C76" s="160" t="s">
        <v>155</v>
      </c>
      <c r="D76" s="171">
        <v>0</v>
      </c>
      <c r="E76" s="171">
        <v>0</v>
      </c>
      <c r="F76" s="171">
        <v>0</v>
      </c>
      <c r="G76" s="171">
        <v>0</v>
      </c>
      <c r="H76" s="171">
        <v>0</v>
      </c>
      <c r="I76" s="171">
        <v>0</v>
      </c>
      <c r="J76" s="171">
        <v>1.3413931532199923</v>
      </c>
      <c r="K76" s="125">
        <f t="shared" si="4"/>
        <v>2.4612716852072945E-4</v>
      </c>
      <c r="L76" s="125" t="e">
        <f t="shared" si="3"/>
        <v>#DIV/0!</v>
      </c>
      <c r="N76" s="199"/>
    </row>
    <row r="77" spans="1:14" hidden="1">
      <c r="A77" s="71"/>
      <c r="B77" s="121">
        <v>70</v>
      </c>
      <c r="C77" s="160" t="s">
        <v>96</v>
      </c>
      <c r="D77" s="171">
        <v>160.41835453202609</v>
      </c>
      <c r="E77" s="171">
        <v>-11.183321545720901</v>
      </c>
      <c r="F77" s="171">
        <v>90.026848700128141</v>
      </c>
      <c r="G77" s="171">
        <v>68.929114139195349</v>
      </c>
      <c r="H77" s="171">
        <v>63.243232848862597</v>
      </c>
      <c r="I77" s="171">
        <v>42.264640039823817</v>
      </c>
      <c r="J77" s="171">
        <v>24.879646786985894</v>
      </c>
      <c r="K77" s="125">
        <f t="shared" si="4"/>
        <v>4.5650725164186239E-3</v>
      </c>
      <c r="L77" s="125">
        <f t="shared" si="3"/>
        <v>-0.41133659807481926</v>
      </c>
      <c r="N77" s="199"/>
    </row>
    <row r="78" spans="1:14" hidden="1">
      <c r="A78" s="71"/>
      <c r="B78" s="121">
        <v>71</v>
      </c>
      <c r="C78" s="160" t="s">
        <v>82</v>
      </c>
      <c r="D78" s="171">
        <v>957.51184367332246</v>
      </c>
      <c r="E78" s="171">
        <v>730.51098715402895</v>
      </c>
      <c r="F78" s="171">
        <v>740.64464676249349</v>
      </c>
      <c r="G78" s="171">
        <v>900.30318849136552</v>
      </c>
      <c r="H78" s="171">
        <v>1199.9087732828232</v>
      </c>
      <c r="I78" s="171">
        <v>991.10121490663619</v>
      </c>
      <c r="J78" s="171">
        <v>628.08432825753448</v>
      </c>
      <c r="K78" s="125">
        <f t="shared" si="4"/>
        <v>0.11524482358895594</v>
      </c>
      <c r="L78" s="125">
        <f t="shared" si="3"/>
        <v>-0.36627630073412698</v>
      </c>
      <c r="N78" s="199"/>
    </row>
    <row r="79" spans="1:14" hidden="1">
      <c r="A79" s="71"/>
      <c r="B79" s="121">
        <v>72</v>
      </c>
      <c r="C79" s="160" t="s">
        <v>156</v>
      </c>
      <c r="D79" s="171">
        <v>0</v>
      </c>
      <c r="E79" s="171">
        <v>0</v>
      </c>
      <c r="F79" s="171">
        <v>0</v>
      </c>
      <c r="G79" s="171">
        <v>44.483690510000002</v>
      </c>
      <c r="H79" s="171">
        <v>4.9837438966384831</v>
      </c>
      <c r="I79" s="171">
        <v>24.146309663381757</v>
      </c>
      <c r="J79" s="171">
        <v>-33.519157829025772</v>
      </c>
      <c r="K79" s="125">
        <f t="shared" si="4"/>
        <v>-6.1503038000854738E-3</v>
      </c>
      <c r="L79" s="125">
        <f t="shared" si="3"/>
        <v>-2.3881689705925573</v>
      </c>
      <c r="N79" s="199"/>
    </row>
    <row r="80" spans="1:14" hidden="1">
      <c r="A80" s="71"/>
      <c r="B80" s="121">
        <v>73</v>
      </c>
      <c r="C80" s="160" t="s">
        <v>157</v>
      </c>
      <c r="D80" s="171">
        <v>0</v>
      </c>
      <c r="E80" s="171">
        <v>0</v>
      </c>
      <c r="F80" s="171">
        <v>0</v>
      </c>
      <c r="G80" s="171">
        <v>0</v>
      </c>
      <c r="H80" s="171">
        <v>0</v>
      </c>
      <c r="I80" s="171">
        <v>0</v>
      </c>
      <c r="J80" s="171">
        <v>-0.43452581866254919</v>
      </c>
      <c r="K80" s="125">
        <f t="shared" si="4"/>
        <v>-7.9729502972217202E-5</v>
      </c>
      <c r="L80" s="125" t="e">
        <f t="shared" si="3"/>
        <v>#DIV/0!</v>
      </c>
      <c r="N80" s="199"/>
    </row>
    <row r="81" spans="1:14">
      <c r="A81" s="71"/>
      <c r="B81" s="185">
        <v>74</v>
      </c>
      <c r="C81" s="184" t="s">
        <v>158</v>
      </c>
      <c r="D81" s="184">
        <v>0</v>
      </c>
      <c r="E81" s="184">
        <v>0</v>
      </c>
      <c r="F81" s="184">
        <v>0</v>
      </c>
      <c r="G81" s="184">
        <v>2.4148239999999999</v>
      </c>
      <c r="H81" s="184">
        <v>2.5963275736674896</v>
      </c>
      <c r="I81" s="184">
        <v>2.822829084043637</v>
      </c>
      <c r="J81" s="184">
        <v>-1.1825660000000016E-2</v>
      </c>
      <c r="K81" s="125">
        <f t="shared" si="4"/>
        <v>-2.1698457344157204E-6</v>
      </c>
      <c r="L81" s="125">
        <f t="shared" si="3"/>
        <v>-1.004189293665297</v>
      </c>
      <c r="N81" s="206"/>
    </row>
    <row r="82" spans="1:14">
      <c r="A82" s="71"/>
      <c r="B82" s="121">
        <v>75</v>
      </c>
      <c r="C82" s="159" t="s">
        <v>159</v>
      </c>
      <c r="D82" s="168">
        <v>0</v>
      </c>
      <c r="E82" s="169">
        <v>0</v>
      </c>
      <c r="F82" s="169">
        <v>0</v>
      </c>
      <c r="G82" s="169">
        <v>0.24201437000000001</v>
      </c>
      <c r="H82" s="170">
        <v>8.1262322621931844E-3</v>
      </c>
      <c r="I82" s="170">
        <v>8.099165396852577E-3</v>
      </c>
      <c r="J82" s="170">
        <v>-3.9041980214587782E-2</v>
      </c>
      <c r="K82" s="125">
        <f t="shared" si="4"/>
        <v>-7.1636656416441998E-6</v>
      </c>
      <c r="L82" s="125">
        <f t="shared" si="3"/>
        <v>-5.8204942486740565</v>
      </c>
      <c r="N82" s="198"/>
    </row>
    <row r="83" spans="1:14">
      <c r="A83" s="71"/>
      <c r="B83" s="121">
        <v>76</v>
      </c>
      <c r="C83" s="159" t="s">
        <v>110</v>
      </c>
      <c r="D83" s="168">
        <v>66.972864803152746</v>
      </c>
      <c r="E83" s="169">
        <v>47.478788063071413</v>
      </c>
      <c r="F83" s="169">
        <v>27.747861524034931</v>
      </c>
      <c r="G83" s="169">
        <v>228.36730333946977</v>
      </c>
      <c r="H83" s="170">
        <v>225.50016008064026</v>
      </c>
      <c r="I83" s="170">
        <v>206.58353346931153</v>
      </c>
      <c r="J83" s="170">
        <v>175.98627413654793</v>
      </c>
      <c r="K83" s="125">
        <f t="shared" si="4"/>
        <v>3.2291057433657289E-2</v>
      </c>
      <c r="L83" s="125">
        <f t="shared" si="3"/>
        <v>-0.14811083351572596</v>
      </c>
      <c r="N83" s="198"/>
    </row>
    <row r="84" spans="1:14">
      <c r="A84" s="71"/>
      <c r="B84" s="121">
        <v>77</v>
      </c>
      <c r="C84" s="160" t="s">
        <v>95</v>
      </c>
      <c r="D84" s="171">
        <v>84.640603798234366</v>
      </c>
      <c r="E84" s="171">
        <v>55.953600926860915</v>
      </c>
      <c r="F84" s="171">
        <v>37.259306326162317</v>
      </c>
      <c r="G84" s="171">
        <v>29.916626487915856</v>
      </c>
      <c r="H84" s="171">
        <v>13.584215403575584</v>
      </c>
      <c r="I84" s="171">
        <v>11.393558419768381</v>
      </c>
      <c r="J84" s="171">
        <v>-21.16043092733819</v>
      </c>
      <c r="K84" s="125">
        <f t="shared" si="4"/>
        <v>-3.8826476311751906E-3</v>
      </c>
      <c r="L84" s="125">
        <f t="shared" si="3"/>
        <v>-2.8572275796316458</v>
      </c>
      <c r="N84" s="199"/>
    </row>
    <row r="85" spans="1:14">
      <c r="A85" s="71"/>
      <c r="B85" s="121">
        <v>78</v>
      </c>
      <c r="C85" s="160" t="s">
        <v>138</v>
      </c>
      <c r="D85" s="171">
        <v>46.781600173500465</v>
      </c>
      <c r="E85" s="171">
        <v>45.058198291669214</v>
      </c>
      <c r="F85" s="171">
        <v>47.650063871486509</v>
      </c>
      <c r="G85" s="171">
        <v>44.106362942978876</v>
      </c>
      <c r="H85" s="171">
        <v>17.022892985413268</v>
      </c>
      <c r="I85" s="171">
        <v>14.854318140000387</v>
      </c>
      <c r="J85" s="171">
        <v>-3.2484359738460338</v>
      </c>
      <c r="K85" s="125">
        <f t="shared" si="4"/>
        <v>-5.9604326028081175E-4</v>
      </c>
      <c r="L85" s="125">
        <f t="shared" si="3"/>
        <v>-1.2186863067849945</v>
      </c>
      <c r="N85" s="199"/>
    </row>
    <row r="86" spans="1:14">
      <c r="A86" s="71"/>
      <c r="B86" s="121"/>
      <c r="C86" s="159"/>
      <c r="D86" s="168"/>
      <c r="E86" s="169"/>
      <c r="F86" s="169"/>
      <c r="G86" s="169"/>
      <c r="H86" s="170"/>
      <c r="I86" s="170"/>
      <c r="J86" s="170"/>
      <c r="K86" s="125"/>
      <c r="L86" s="125"/>
      <c r="N86" s="198"/>
    </row>
    <row r="87" spans="1:14">
      <c r="A87" s="71"/>
      <c r="B87" s="124"/>
      <c r="C87" s="156" t="s">
        <v>2</v>
      </c>
      <c r="D87" s="190">
        <f>SUM(D8:D86)</f>
        <v>11723.937065530536</v>
      </c>
      <c r="E87" s="190">
        <f t="shared" ref="E87:J87" si="5">SUM(E8:E86)</f>
        <v>13847.802735273268</v>
      </c>
      <c r="F87" s="190">
        <f>SUM(F8:F86)</f>
        <v>13836.696227149951</v>
      </c>
      <c r="G87" s="190">
        <f t="shared" si="5"/>
        <v>11535.119873131032</v>
      </c>
      <c r="H87" s="190">
        <f t="shared" si="5"/>
        <v>14313.721547486362</v>
      </c>
      <c r="I87" s="190">
        <f t="shared" si="5"/>
        <v>10842.068980126151</v>
      </c>
      <c r="J87" s="190">
        <f t="shared" si="5"/>
        <v>5450.0003444642753</v>
      </c>
      <c r="K87" s="191">
        <f t="shared" ref="K87" si="6">+H87/$H$87</f>
        <v>1</v>
      </c>
      <c r="L87" s="191">
        <f>+(J87/I87)-1</f>
        <v>-0.49732838312924454</v>
      </c>
    </row>
    <row r="88" spans="1:14">
      <c r="B88" s="146" t="s">
        <v>12</v>
      </c>
    </row>
    <row r="89" spans="1:14">
      <c r="B89" s="126"/>
      <c r="D89" s="216"/>
      <c r="E89" s="216"/>
      <c r="F89" s="216"/>
      <c r="G89" s="216"/>
      <c r="H89" s="216"/>
      <c r="I89" s="216"/>
      <c r="J89" s="216"/>
      <c r="K89" s="216"/>
      <c r="L89" s="216"/>
    </row>
    <row r="90" spans="1:14" hidden="1">
      <c r="B90" s="126"/>
      <c r="D90" s="130"/>
      <c r="E90" s="130"/>
      <c r="F90" s="130"/>
      <c r="G90" s="130"/>
      <c r="H90" s="130"/>
      <c r="I90" s="130"/>
      <c r="J90" s="130"/>
    </row>
    <row r="91" spans="1:14" hidden="1">
      <c r="B91" s="126"/>
      <c r="E91" s="127"/>
      <c r="F91" s="127"/>
      <c r="G91" s="127"/>
      <c r="H91" s="127"/>
      <c r="I91" s="192"/>
      <c r="J91" s="192"/>
    </row>
    <row r="92" spans="1:14" hidden="1">
      <c r="B92" s="126"/>
      <c r="E92" s="127"/>
      <c r="F92" s="127"/>
      <c r="G92" s="127"/>
      <c r="H92" s="127"/>
      <c r="I92" s="192"/>
      <c r="J92" s="192"/>
    </row>
    <row r="93" spans="1:14" hidden="1">
      <c r="B93" s="126"/>
      <c r="E93" s="127"/>
      <c r="F93" s="127"/>
      <c r="G93" s="127"/>
      <c r="H93" s="127"/>
      <c r="I93" s="192"/>
      <c r="J93" s="192"/>
    </row>
    <row r="94" spans="1:14" hidden="1">
      <c r="B94" s="126"/>
      <c r="E94" s="127"/>
      <c r="F94" s="127"/>
      <c r="G94" s="127"/>
      <c r="H94" s="127"/>
      <c r="I94" s="192"/>
      <c r="J94" s="192"/>
    </row>
    <row r="95" spans="1:14" hidden="1">
      <c r="B95" s="126"/>
      <c r="E95" s="127"/>
      <c r="F95" s="127"/>
      <c r="G95" s="127"/>
      <c r="H95" s="127"/>
      <c r="I95" s="192"/>
      <c r="J95" s="192"/>
    </row>
    <row r="96" spans="1:14" hidden="1">
      <c r="B96" s="126"/>
      <c r="E96" s="127"/>
      <c r="F96" s="127"/>
      <c r="G96" s="127"/>
      <c r="H96" s="127"/>
      <c r="I96" s="192"/>
      <c r="J96" s="192"/>
    </row>
    <row r="97" spans="2:10" hidden="1">
      <c r="B97" s="126"/>
      <c r="E97" s="127"/>
      <c r="F97" s="127"/>
      <c r="G97" s="127"/>
      <c r="H97" s="127"/>
      <c r="I97" s="192"/>
      <c r="J97" s="192"/>
    </row>
    <row r="98" spans="2:10" hidden="1">
      <c r="B98" s="126"/>
      <c r="E98" s="127"/>
      <c r="F98" s="127"/>
      <c r="G98" s="127"/>
      <c r="H98" s="127"/>
      <c r="I98" s="192"/>
      <c r="J98" s="192"/>
    </row>
    <row r="99" spans="2:10" hidden="1">
      <c r="E99" s="127"/>
      <c r="F99" s="127"/>
      <c r="G99" s="127"/>
      <c r="H99" s="127"/>
      <c r="I99" s="192"/>
      <c r="J99" s="192"/>
    </row>
    <row r="100" spans="2:10" hidden="1">
      <c r="E100" s="127"/>
      <c r="F100" s="127"/>
      <c r="G100" s="127"/>
      <c r="H100" s="127"/>
      <c r="I100" s="192"/>
      <c r="J100" s="192"/>
    </row>
    <row r="101" spans="2:10" hidden="1">
      <c r="E101" s="127"/>
      <c r="F101" s="127"/>
      <c r="G101" s="127"/>
      <c r="H101" s="127"/>
      <c r="I101" s="192"/>
      <c r="J101" s="192"/>
    </row>
    <row r="102" spans="2:10" hidden="1">
      <c r="E102" s="127"/>
      <c r="F102" s="127"/>
      <c r="G102" s="127"/>
      <c r="H102" s="127"/>
      <c r="I102" s="192"/>
      <c r="J102" s="192"/>
    </row>
    <row r="103" spans="2:10" hidden="1">
      <c r="E103" s="127"/>
      <c r="F103" s="127"/>
      <c r="G103" s="127"/>
      <c r="H103" s="127"/>
      <c r="I103" s="192"/>
      <c r="J103" s="192"/>
    </row>
    <row r="104" spans="2:10" hidden="1">
      <c r="E104" s="127"/>
      <c r="F104" s="127"/>
      <c r="G104" s="127"/>
      <c r="H104" s="127"/>
      <c r="I104" s="192"/>
      <c r="J104" s="192"/>
    </row>
    <row r="105" spans="2:10" hidden="1">
      <c r="E105" s="127"/>
      <c r="F105" s="127"/>
      <c r="G105" s="127"/>
      <c r="H105" s="127"/>
      <c r="I105" s="192"/>
      <c r="J105" s="192"/>
    </row>
    <row r="106" spans="2:10" hidden="1">
      <c r="E106" s="127"/>
      <c r="F106" s="127"/>
      <c r="G106" s="127"/>
      <c r="H106" s="127"/>
      <c r="I106" s="192"/>
      <c r="J106" s="192"/>
    </row>
    <row r="107" spans="2:10" hidden="1">
      <c r="E107" s="127"/>
      <c r="F107" s="127"/>
      <c r="G107" s="127"/>
      <c r="H107" s="127"/>
      <c r="I107" s="192"/>
      <c r="J107" s="192"/>
    </row>
    <row r="108" spans="2:10" hidden="1">
      <c r="E108" s="127"/>
      <c r="F108" s="127"/>
      <c r="G108" s="127"/>
      <c r="H108" s="127"/>
      <c r="I108" s="192"/>
      <c r="J108" s="192"/>
    </row>
    <row r="109" spans="2:10" hidden="1"/>
    <row r="110" spans="2:10" hidden="1">
      <c r="D110" s="130"/>
      <c r="E110" s="130"/>
      <c r="F110" s="130"/>
      <c r="G110" s="130"/>
      <c r="H110" s="130"/>
      <c r="I110" s="130"/>
      <c r="J110" s="130"/>
    </row>
    <row r="111" spans="2:10" hidden="1">
      <c r="D111" s="130"/>
      <c r="E111" s="130"/>
      <c r="F111" s="130"/>
      <c r="G111" s="130"/>
      <c r="H111" s="130"/>
      <c r="I111" s="130"/>
      <c r="J111" s="130"/>
    </row>
    <row r="112" spans="2:10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spans="6:7" hidden="1"/>
    <row r="130" spans="6:7" hidden="1"/>
    <row r="131" spans="6:7" hidden="1"/>
    <row r="132" spans="6:7" hidden="1"/>
    <row r="133" spans="6:7" hidden="1"/>
    <row r="134" spans="6:7" hidden="1"/>
    <row r="135" spans="6:7">
      <c r="F135" s="217"/>
      <c r="G135" s="216"/>
    </row>
  </sheetData>
  <sortState ref="C8:J86">
    <sortCondition descending="1" ref="H8:H86"/>
  </sortState>
  <mergeCells count="11">
    <mergeCell ref="A1:R1"/>
    <mergeCell ref="G6:G7"/>
    <mergeCell ref="F6:F7"/>
    <mergeCell ref="E6:E7"/>
    <mergeCell ref="C6:C7"/>
    <mergeCell ref="B6:B7"/>
    <mergeCell ref="A2:N2"/>
    <mergeCell ref="A3:N3"/>
    <mergeCell ref="A4:N4"/>
    <mergeCell ref="D6:D7"/>
    <mergeCell ref="H6:H7"/>
  </mergeCells>
  <phoneticPr fontId="3" type="noConversion"/>
  <printOptions horizontalCentered="1"/>
  <pageMargins left="0.35433070866141736" right="3.937007874015748E-2" top="0.70866141732283472" bottom="0.78740157480314965" header="0.59055118110236227" footer="0.59055118110236227"/>
  <pageSetup scale="66" orientation="portrait" r:id="rId1"/>
  <headerFooter alignWithMargins="0">
    <oddHeader>&amp;L&amp;"Tahoma,Negrita Cursiva"Sección 4: Inversión extranjera &amp;R&amp;G</oddHeader>
    <oddFooter>&amp;L&amp;"Tahoma,Negrita Cursiva"Oficina de Estudios Económicos&amp;R&amp;D</oddFooter>
  </headerFooter>
  <ignoredErrors>
    <ignoredError sqref="D87" formulaRange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workbookViewId="0"/>
  </sheetViews>
  <sheetFormatPr baseColWidth="10" defaultColWidth="0" defaultRowHeight="12.75" zeroHeight="1"/>
  <cols>
    <col min="1" max="1" width="1.5703125" style="21" customWidth="1"/>
    <col min="2" max="2" width="0.140625" style="21" customWidth="1"/>
    <col min="3" max="3" width="46" style="21" customWidth="1"/>
    <col min="4" max="6" width="8.7109375" style="21" customWidth="1"/>
    <col min="7" max="7" width="8.28515625" style="21" customWidth="1"/>
    <col min="8" max="8" width="7.7109375" style="21" hidden="1" customWidth="1"/>
    <col min="9" max="9" width="7.7109375" style="21" customWidth="1"/>
    <col min="10" max="10" width="1.140625" style="21" customWidth="1"/>
    <col min="11" max="16384" width="14" style="21" hidden="1"/>
  </cols>
  <sheetData>
    <row r="1" spans="3:17" s="15" customFormat="1">
      <c r="C1" s="221" t="s">
        <v>21</v>
      </c>
      <c r="D1" s="221"/>
      <c r="E1" s="221"/>
      <c r="F1" s="221"/>
      <c r="G1" s="221"/>
      <c r="H1" s="221"/>
      <c r="I1" s="221"/>
    </row>
    <row r="2" spans="3:17" s="15" customFormat="1" ht="20.25">
      <c r="C2" s="232" t="s">
        <v>27</v>
      </c>
      <c r="D2" s="232"/>
      <c r="E2" s="232"/>
      <c r="F2" s="232"/>
      <c r="G2" s="232"/>
      <c r="H2" s="232"/>
      <c r="I2" s="232"/>
    </row>
    <row r="3" spans="3:17" s="15" customFormat="1" ht="20.25" customHeight="1">
      <c r="C3" s="228" t="s">
        <v>173</v>
      </c>
      <c r="D3" s="228"/>
      <c r="E3" s="228"/>
      <c r="F3" s="228"/>
      <c r="G3" s="228"/>
      <c r="H3" s="228"/>
      <c r="I3" s="228"/>
    </row>
    <row r="4" spans="3:17" s="15" customFormat="1" ht="9.75" customHeight="1"/>
    <row r="5" spans="3:17" ht="15">
      <c r="C5" s="229" t="s">
        <v>4</v>
      </c>
      <c r="D5" s="229"/>
      <c r="E5" s="229"/>
      <c r="F5" s="229"/>
      <c r="G5" s="229"/>
      <c r="H5" s="229"/>
      <c r="I5" s="229"/>
    </row>
    <row r="6" spans="3:17"/>
    <row r="7" spans="3:17">
      <c r="C7" s="22"/>
    </row>
    <row r="8" spans="3:17">
      <c r="D8" s="67"/>
      <c r="E8" s="67"/>
      <c r="F8" s="67"/>
      <c r="G8" s="67"/>
      <c r="H8" s="67"/>
      <c r="I8" s="67"/>
    </row>
    <row r="9" spans="3:17" ht="26.25" customHeight="1">
      <c r="C9" s="230" t="s">
        <v>16</v>
      </c>
      <c r="D9" s="136">
        <v>2016</v>
      </c>
      <c r="E9" s="51">
        <v>2017</v>
      </c>
      <c r="F9" s="51">
        <v>2018</v>
      </c>
      <c r="G9" s="51">
        <v>2019</v>
      </c>
      <c r="H9" s="51">
        <v>2016</v>
      </c>
      <c r="I9" s="51">
        <v>2020</v>
      </c>
    </row>
    <row r="10" spans="3:17" s="22" customFormat="1" ht="12.75" customHeight="1">
      <c r="C10" s="231"/>
      <c r="D10" s="233"/>
      <c r="E10" s="233"/>
      <c r="F10" s="233"/>
      <c r="G10" s="233"/>
      <c r="H10" s="233"/>
      <c r="I10" s="234"/>
    </row>
    <row r="11" spans="3:17" s="22" customFormat="1">
      <c r="C11" s="32" t="s">
        <v>3</v>
      </c>
      <c r="D11" s="52">
        <v>1758</v>
      </c>
      <c r="E11" s="52">
        <v>1836</v>
      </c>
      <c r="F11" s="52">
        <v>1521</v>
      </c>
      <c r="G11" s="52">
        <v>2285</v>
      </c>
      <c r="H11" s="52">
        <v>589.74722411722428</v>
      </c>
      <c r="I11" s="52">
        <v>877</v>
      </c>
    </row>
    <row r="12" spans="3:17" s="22" customFormat="1">
      <c r="C12" s="28" t="s">
        <v>63</v>
      </c>
      <c r="D12" s="27">
        <v>197.03304273668061</v>
      </c>
      <c r="E12" s="27">
        <v>162.30834322525277</v>
      </c>
      <c r="F12" s="27">
        <v>156.70582908188393</v>
      </c>
      <c r="G12" s="27">
        <v>278.74972813849195</v>
      </c>
      <c r="H12" s="27">
        <v>361.22653039833762</v>
      </c>
      <c r="I12" s="27">
        <v>103.65369192252057</v>
      </c>
      <c r="J12" s="22">
        <v>271.13908373071064</v>
      </c>
      <c r="K12" s="22">
        <v>271.13908373071064</v>
      </c>
      <c r="L12" s="22">
        <v>271.13908373071064</v>
      </c>
      <c r="M12" s="22">
        <v>271.13908373071064</v>
      </c>
      <c r="N12" s="22">
        <v>271.13908373071064</v>
      </c>
      <c r="O12" s="22">
        <v>271.13908373071064</v>
      </c>
      <c r="P12" s="22">
        <v>271.13908373071064</v>
      </c>
      <c r="Q12" s="22">
        <v>271.13908373071064</v>
      </c>
    </row>
    <row r="13" spans="3:17" s="22" customFormat="1">
      <c r="C13" s="28" t="s">
        <v>64</v>
      </c>
      <c r="D13" s="27">
        <v>-59.729193163695555</v>
      </c>
      <c r="E13" s="27">
        <v>773.79379952616523</v>
      </c>
      <c r="F13" s="27">
        <v>1290.7345360553761</v>
      </c>
      <c r="G13" s="27">
        <v>1479.9639976552116</v>
      </c>
      <c r="H13" s="27">
        <v>1802.9642368074587</v>
      </c>
      <c r="I13" s="27">
        <v>479.88582019070429</v>
      </c>
      <c r="J13" s="22">
        <v>1505.3092961731475</v>
      </c>
      <c r="K13" s="22">
        <v>1505.3092961731475</v>
      </c>
      <c r="L13" s="22">
        <v>1505.3092961731475</v>
      </c>
      <c r="M13" s="22">
        <v>1505.3092961731475</v>
      </c>
      <c r="N13" s="22">
        <v>1505.3092961731475</v>
      </c>
      <c r="O13" s="22">
        <v>1505.3092961731475</v>
      </c>
      <c r="P13" s="22">
        <v>1505.3092961731475</v>
      </c>
      <c r="Q13" s="22">
        <v>1505.3092961731475</v>
      </c>
    </row>
    <row r="14" spans="3:17" s="22" customFormat="1">
      <c r="C14" s="28" t="s">
        <v>10</v>
      </c>
      <c r="D14" s="27">
        <v>1488.7151912499153</v>
      </c>
      <c r="E14" s="27">
        <v>2082.4081489216428</v>
      </c>
      <c r="F14" s="27">
        <v>686.86508773906212</v>
      </c>
      <c r="G14" s="27">
        <v>1256.6309478479136</v>
      </c>
      <c r="H14" s="27">
        <v>1554.8110384856693</v>
      </c>
      <c r="I14" s="27">
        <v>575.92360189044575</v>
      </c>
      <c r="J14" s="22">
        <v>1554.8110384856693</v>
      </c>
      <c r="K14" s="22">
        <v>1437.9972006089195</v>
      </c>
      <c r="L14" s="22">
        <v>1437.9972006089195</v>
      </c>
      <c r="M14" s="22">
        <v>1437.9972006089195</v>
      </c>
      <c r="N14" s="22">
        <v>1437.9972006089195</v>
      </c>
      <c r="O14" s="22">
        <v>1437.9972006089195</v>
      </c>
      <c r="P14" s="22">
        <v>1437.9972006089195</v>
      </c>
      <c r="Q14" s="22">
        <v>1437.9972006089195</v>
      </c>
    </row>
    <row r="15" spans="3:17" s="22" customFormat="1">
      <c r="C15" s="28" t="s">
        <v>65</v>
      </c>
      <c r="D15" s="27">
        <v>3519.5359859535197</v>
      </c>
      <c r="E15" s="27">
        <v>383.95060269315934</v>
      </c>
      <c r="F15" s="27">
        <v>-54.637869152211238</v>
      </c>
      <c r="G15" s="27">
        <v>290.16037943132307</v>
      </c>
      <c r="H15" s="27">
        <v>299.69664609784468</v>
      </c>
      <c r="I15" s="27">
        <v>748.70893753946177</v>
      </c>
      <c r="J15" s="22">
        <v>197.15901814072873</v>
      </c>
      <c r="K15" s="22">
        <v>197.15901814072873</v>
      </c>
      <c r="L15" s="22">
        <v>197.15901814072873</v>
      </c>
      <c r="M15" s="22">
        <v>197.15901814072873</v>
      </c>
      <c r="N15" s="22">
        <v>197.15901814072873</v>
      </c>
      <c r="O15" s="22">
        <v>197.15901814072873</v>
      </c>
      <c r="P15" s="22">
        <v>197.15901814072873</v>
      </c>
      <c r="Q15" s="22">
        <v>197.15901814072873</v>
      </c>
    </row>
    <row r="16" spans="3:17" s="22" customFormat="1">
      <c r="C16" s="28" t="s">
        <v>11</v>
      </c>
      <c r="D16" s="27">
        <v>463.46105704285321</v>
      </c>
      <c r="E16" s="27">
        <v>165.79990601673705</v>
      </c>
      <c r="F16" s="27">
        <v>362.99892066914532</v>
      </c>
      <c r="G16" s="27">
        <v>592.60864605498932</v>
      </c>
      <c r="H16" s="27">
        <v>324.51267646910645</v>
      </c>
      <c r="I16" s="27">
        <v>301.30519419259826</v>
      </c>
      <c r="J16" s="22">
        <v>585.03559271322479</v>
      </c>
      <c r="K16" s="22">
        <v>585.03559271322479</v>
      </c>
      <c r="L16" s="22">
        <v>585.03559271322479</v>
      </c>
      <c r="M16" s="22">
        <v>585.03559271322479</v>
      </c>
      <c r="N16" s="22">
        <v>585.03559271322479</v>
      </c>
      <c r="O16" s="22">
        <v>585.03559271322479</v>
      </c>
      <c r="P16" s="22">
        <v>585.03559271322479</v>
      </c>
      <c r="Q16" s="22">
        <v>585.03559271322479</v>
      </c>
    </row>
    <row r="17" spans="3:17" s="22" customFormat="1">
      <c r="C17" s="28" t="s">
        <v>66</v>
      </c>
      <c r="D17" s="27">
        <v>451.52386042333944</v>
      </c>
      <c r="E17" s="27">
        <v>451.30809346160606</v>
      </c>
      <c r="F17" s="27">
        <v>845.63448327001356</v>
      </c>
      <c r="G17" s="27">
        <v>849.05871291422261</v>
      </c>
      <c r="H17" s="27">
        <v>915.94146575769048</v>
      </c>
      <c r="I17" s="27">
        <v>589.84769971925243</v>
      </c>
      <c r="J17" s="22">
        <v>780.13427356830027</v>
      </c>
      <c r="K17" s="22">
        <v>780.13427356830027</v>
      </c>
      <c r="L17" s="22">
        <v>780.13427356830027</v>
      </c>
      <c r="M17" s="22">
        <v>780.13427356830027</v>
      </c>
      <c r="N17" s="22">
        <v>780.13427356830027</v>
      </c>
      <c r="O17" s="22">
        <v>780.13427356830027</v>
      </c>
      <c r="P17" s="22">
        <v>780.13427356830027</v>
      </c>
      <c r="Q17" s="22">
        <v>780.13427356830027</v>
      </c>
    </row>
    <row r="18" spans="3:17" s="22" customFormat="1">
      <c r="C18" s="28" t="s">
        <v>67</v>
      </c>
      <c r="D18" s="27">
        <v>1019.9910581324173</v>
      </c>
      <c r="E18" s="27">
        <v>2876.6631270749685</v>
      </c>
      <c r="F18" s="27">
        <v>1147.196773342836</v>
      </c>
      <c r="G18" s="27">
        <v>831.80948519737262</v>
      </c>
      <c r="H18" s="27">
        <v>147.45829899319324</v>
      </c>
      <c r="I18" s="27">
        <v>-379.74342208222652</v>
      </c>
      <c r="J18" s="22">
        <v>687.97202922863062</v>
      </c>
      <c r="K18" s="22">
        <v>687.97202922863062</v>
      </c>
      <c r="L18" s="22">
        <v>687.97202922863062</v>
      </c>
      <c r="M18" s="22">
        <v>687.97202922863062</v>
      </c>
      <c r="N18" s="22">
        <v>687.97202922863062</v>
      </c>
      <c r="O18" s="22">
        <v>687.97202922863062</v>
      </c>
      <c r="P18" s="22">
        <v>687.97202922863062</v>
      </c>
      <c r="Q18" s="22">
        <v>687.97202922863062</v>
      </c>
    </row>
    <row r="19" spans="3:17" s="22" customFormat="1">
      <c r="C19" s="28" t="s">
        <v>68</v>
      </c>
      <c r="D19" s="27">
        <v>1533.1448166461264</v>
      </c>
      <c r="E19" s="27">
        <v>1003.7739977630002</v>
      </c>
      <c r="F19" s="27">
        <v>2433.8582688919487</v>
      </c>
      <c r="G19" s="27">
        <v>2577.3035068592199</v>
      </c>
      <c r="H19" s="27">
        <v>250.23756343068777</v>
      </c>
      <c r="I19" s="27">
        <v>1439.5601385474295</v>
      </c>
      <c r="J19" s="22">
        <v>2498.0416623730907</v>
      </c>
      <c r="K19" s="22">
        <v>2498.0416623730907</v>
      </c>
      <c r="L19" s="22">
        <v>2498.0416623730907</v>
      </c>
      <c r="M19" s="22">
        <v>2498.0416623730907</v>
      </c>
      <c r="N19" s="22">
        <v>2498.0416623730907</v>
      </c>
      <c r="O19" s="22">
        <v>2498.0416623730907</v>
      </c>
      <c r="P19" s="22">
        <v>2498.0416623730907</v>
      </c>
      <c r="Q19" s="22">
        <v>2498.0416623730907</v>
      </c>
    </row>
    <row r="20" spans="3:17" s="31" customFormat="1">
      <c r="C20" s="29" t="s">
        <v>69</v>
      </c>
      <c r="D20" s="30">
        <v>207.25677708758013</v>
      </c>
      <c r="E20" s="30">
        <v>296.09730161689885</v>
      </c>
      <c r="F20" s="30">
        <v>261.63726008461725</v>
      </c>
      <c r="G20" s="30">
        <v>400.61158209070624</v>
      </c>
      <c r="H20" s="30">
        <v>225.09045571782048</v>
      </c>
      <c r="I20" s="30">
        <v>713.66324910049877</v>
      </c>
      <c r="J20" s="31">
        <v>441.73289795704824</v>
      </c>
      <c r="K20" s="31">
        <v>441.73289795704824</v>
      </c>
      <c r="L20" s="31">
        <v>441.73289795704824</v>
      </c>
      <c r="M20" s="31">
        <v>441.73289795704824</v>
      </c>
      <c r="N20" s="31">
        <v>441.73289795704824</v>
      </c>
      <c r="O20" s="31">
        <v>441.73289795704824</v>
      </c>
      <c r="P20" s="31">
        <v>441.73289795704824</v>
      </c>
      <c r="Q20" s="31">
        <v>441.73289795704824</v>
      </c>
    </row>
    <row r="21" spans="3:17" s="26" customFormat="1">
      <c r="C21" s="25" t="s">
        <v>2</v>
      </c>
      <c r="D21" s="64">
        <f>SUM(D11:D20)</f>
        <v>10578.932596108736</v>
      </c>
      <c r="E21" s="64">
        <f t="shared" ref="E21:I21" si="0">SUM(E11:E20)</f>
        <v>10032.103320299431</v>
      </c>
      <c r="F21" s="64">
        <f t="shared" si="0"/>
        <v>8651.9932899826708</v>
      </c>
      <c r="G21" s="64">
        <f t="shared" si="0"/>
        <v>10841.896986189451</v>
      </c>
      <c r="H21" s="64">
        <f t="shared" si="0"/>
        <v>6471.6861362750333</v>
      </c>
      <c r="I21" s="64">
        <f t="shared" si="0"/>
        <v>5449.8049110206848</v>
      </c>
    </row>
    <row r="22" spans="3:17">
      <c r="D22" s="68"/>
      <c r="E22" s="68"/>
      <c r="F22" s="68"/>
      <c r="G22" s="68"/>
      <c r="H22" s="68">
        <v>2133.1069393688131</v>
      </c>
      <c r="I22" s="68"/>
    </row>
    <row r="23" spans="3:17">
      <c r="C23" s="146" t="s">
        <v>12</v>
      </c>
      <c r="G23" s="147"/>
      <c r="H23" s="102"/>
      <c r="I23" s="147">
        <f>+((I21/G21)-1)*100</f>
        <v>-49.733843459657322</v>
      </c>
    </row>
    <row r="24" spans="3:17">
      <c r="D24" s="187"/>
      <c r="E24" s="132"/>
      <c r="F24" s="68"/>
      <c r="G24" s="132"/>
      <c r="H24" s="132"/>
      <c r="I24" s="67"/>
    </row>
    <row r="25" spans="3:17">
      <c r="D25" s="137"/>
      <c r="E25" s="54"/>
      <c r="F25" s="53"/>
      <c r="G25" s="54"/>
      <c r="H25" s="103"/>
      <c r="I25" s="102"/>
      <c r="J25" s="53"/>
      <c r="K25" s="53"/>
      <c r="L25" s="53"/>
      <c r="M25" s="53"/>
    </row>
    <row r="26" spans="3:17">
      <c r="D26" s="137"/>
      <c r="E26" s="38"/>
      <c r="G26" s="38"/>
      <c r="H26" s="101"/>
      <c r="I26" s="67"/>
    </row>
    <row r="27" spans="3:17">
      <c r="D27" s="137"/>
      <c r="E27" s="38"/>
      <c r="G27" s="38"/>
      <c r="H27" s="103"/>
      <c r="I27" s="102"/>
    </row>
    <row r="28" spans="3:17">
      <c r="D28" s="67"/>
      <c r="H28" s="67"/>
      <c r="I28" s="67"/>
    </row>
    <row r="29" spans="3:17">
      <c r="H29" s="102"/>
      <c r="I29" s="102"/>
    </row>
    <row r="30" spans="3:17">
      <c r="H30" s="67"/>
      <c r="I30" s="67"/>
    </row>
    <row r="31" spans="3:17">
      <c r="H31" s="67"/>
      <c r="I31" s="67"/>
    </row>
    <row r="32" spans="3:17">
      <c r="H32" s="67"/>
      <c r="I32" s="67"/>
    </row>
    <row r="33" spans="3:9">
      <c r="I33" s="67"/>
    </row>
    <row r="34" spans="3:9"/>
    <row r="35" spans="3:9"/>
    <row r="36" spans="3:9"/>
    <row r="37" spans="3:9"/>
    <row r="38" spans="3:9"/>
    <row r="39" spans="3:9"/>
    <row r="40" spans="3:9"/>
    <row r="41" spans="3:9"/>
    <row r="42" spans="3:9"/>
    <row r="43" spans="3:9"/>
    <row r="44" spans="3:9"/>
    <row r="45" spans="3:9"/>
    <row r="46" spans="3:9"/>
    <row r="47" spans="3:9">
      <c r="C47" s="140"/>
    </row>
    <row r="48" spans="3:9">
      <c r="C48" s="146" t="str">
        <f>+C23</f>
        <v>Fuente: Balanza de Pagos Banco de la República de Colombia</v>
      </c>
    </row>
    <row r="49"/>
    <row r="50" hidden="1"/>
    <row r="51" hidden="1"/>
    <row r="52" hidden="1"/>
    <row r="53" hidden="1"/>
    <row r="54" hidden="1"/>
    <row r="55" hidden="1"/>
    <row r="56" hidden="1"/>
    <row r="57" hidden="1"/>
  </sheetData>
  <mergeCells count="6">
    <mergeCell ref="C9:C10"/>
    <mergeCell ref="C5:I5"/>
    <mergeCell ref="C1:I1"/>
    <mergeCell ref="C2:I2"/>
    <mergeCell ref="C3:I3"/>
    <mergeCell ref="D10:I10"/>
  </mergeCells>
  <phoneticPr fontId="3" type="noConversion"/>
  <printOptions horizontalCentered="1"/>
  <pageMargins left="0.6692913385826772" right="0.78740157480314965" top="1.7322834645669292" bottom="1.1023622047244095" header="0.78740157480314965" footer="0.78740157480314965"/>
  <pageSetup scale="94" orientation="portrait" r:id="rId1"/>
  <headerFooter alignWithMargins="0">
    <oddHeader>&amp;L&amp;"Tahoma,Negrita Cursiva"Sección 4: Inversión extranjera &amp;R&amp;G</oddHeader>
    <oddFooter>&amp;L&amp;"Tahoma,Negrita Cursiva"Oficina de Estudios Económicos&amp;R&amp;D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showGridLines="0" tabSelected="1" zoomScaleNormal="100" workbookViewId="0">
      <selection sqref="A1:L1"/>
    </sheetView>
  </sheetViews>
  <sheetFormatPr baseColWidth="10" defaultColWidth="0" defaultRowHeight="12.75" zeroHeight="1"/>
  <cols>
    <col min="1" max="1" width="0.7109375" style="35" customWidth="1"/>
    <col min="2" max="2" width="0.28515625" customWidth="1"/>
    <col min="3" max="3" width="9.42578125" bestFit="1" customWidth="1"/>
    <col min="4" max="4" width="10.85546875" bestFit="1" customWidth="1"/>
    <col min="5" max="5" width="10.85546875" customWidth="1"/>
    <col min="6" max="6" width="11.7109375" customWidth="1"/>
    <col min="7" max="7" width="9.28515625" bestFit="1" customWidth="1"/>
    <col min="8" max="8" width="10" customWidth="1"/>
    <col min="9" max="9" width="13.28515625" customWidth="1"/>
    <col min="10" max="10" width="13" customWidth="1"/>
    <col min="11" max="12" width="11.42578125" customWidth="1"/>
    <col min="13" max="14" width="0" hidden="1" customWidth="1"/>
    <col min="15" max="16384" width="11.42578125" hidden="1"/>
  </cols>
  <sheetData>
    <row r="1" spans="1:12">
      <c r="A1" s="220" t="s">
        <v>54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46.5" customHeight="1">
      <c r="A4" s="235" t="s">
        <v>29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</row>
    <row r="5" spans="1:12" ht="15">
      <c r="A5" s="219" t="s">
        <v>28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1:12" ht="2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3.5" thickBot="1">
      <c r="C7" s="20"/>
      <c r="D7" s="20"/>
      <c r="E7" s="20"/>
      <c r="F7" s="20"/>
      <c r="I7" s="237"/>
      <c r="J7" s="237"/>
    </row>
    <row r="8" spans="1:12" ht="36.75" thickBot="1">
      <c r="B8" s="10"/>
      <c r="C8" s="36"/>
      <c r="D8" s="33"/>
      <c r="E8" s="11" t="s">
        <v>1</v>
      </c>
      <c r="F8" s="12" t="s">
        <v>9</v>
      </c>
      <c r="G8" s="11" t="s">
        <v>5</v>
      </c>
      <c r="H8" s="11" t="s">
        <v>17</v>
      </c>
      <c r="I8" s="11" t="s">
        <v>6</v>
      </c>
    </row>
    <row r="9" spans="1:12" hidden="1">
      <c r="E9" s="13">
        <v>38322</v>
      </c>
      <c r="F9" s="19">
        <v>2168.7952500400002</v>
      </c>
      <c r="G9" s="19">
        <v>380.27696093000009</v>
      </c>
      <c r="H9" s="19">
        <f t="shared" ref="H9:H10" si="0">+F9+G9</f>
        <v>2549.07221097</v>
      </c>
      <c r="I9" s="19">
        <v>3293.9135581699993</v>
      </c>
      <c r="J9" s="97"/>
      <c r="K9" s="50"/>
    </row>
    <row r="10" spans="1:12" hidden="1">
      <c r="A10" s="35" t="s">
        <v>13</v>
      </c>
      <c r="E10" s="13">
        <v>38687</v>
      </c>
      <c r="F10" s="19">
        <v>3540.2116819100002</v>
      </c>
      <c r="G10" s="19">
        <v>88.395287699999983</v>
      </c>
      <c r="H10" s="19">
        <f t="shared" si="0"/>
        <v>3628.6069696100003</v>
      </c>
      <c r="I10" s="19">
        <v>3638.23217755</v>
      </c>
      <c r="J10" s="97"/>
      <c r="K10" s="50"/>
    </row>
    <row r="11" spans="1:12" hidden="1">
      <c r="A11" s="35" t="s">
        <v>13</v>
      </c>
      <c r="E11" s="13">
        <v>39417</v>
      </c>
      <c r="F11" s="44">
        <v>6768.3</v>
      </c>
      <c r="G11" s="44">
        <v>1101.9000000000001</v>
      </c>
      <c r="H11" s="44">
        <f t="shared" ref="H11:H12" si="1">+F11+G11</f>
        <v>7870.2000000000007</v>
      </c>
      <c r="I11" s="44">
        <v>5235.7</v>
      </c>
      <c r="J11" s="97"/>
      <c r="K11" s="7"/>
    </row>
    <row r="12" spans="1:12" hidden="1">
      <c r="A12" s="35" t="s">
        <v>13</v>
      </c>
      <c r="E12" s="13">
        <v>39783</v>
      </c>
      <c r="F12" s="44">
        <v>8539.7000000000007</v>
      </c>
      <c r="G12" s="44">
        <v>-946.8</v>
      </c>
      <c r="H12" s="44">
        <f t="shared" si="1"/>
        <v>7592.9000000000005</v>
      </c>
      <c r="I12" s="44">
        <v>5579.8</v>
      </c>
      <c r="J12" s="97"/>
    </row>
    <row r="13" spans="1:12" hidden="1">
      <c r="E13" s="104" t="s">
        <v>74</v>
      </c>
      <c r="F13" s="44">
        <v>9482.5153491399997</v>
      </c>
      <c r="G13" s="44">
        <v>2349.3109167899997</v>
      </c>
      <c r="H13" s="44">
        <v>11831.82626593</v>
      </c>
      <c r="I13" s="44">
        <v>4998.9985497500002</v>
      </c>
      <c r="J13" s="97"/>
    </row>
    <row r="14" spans="1:12" hidden="1">
      <c r="E14" s="104" t="s">
        <v>75</v>
      </c>
      <c r="F14" s="44">
        <v>15032.3</v>
      </c>
      <c r="G14" s="44">
        <v>2627.9</v>
      </c>
      <c r="H14" s="44">
        <v>17660.2</v>
      </c>
      <c r="I14" s="44">
        <v>5269.8</v>
      </c>
      <c r="J14" s="97"/>
    </row>
    <row r="15" spans="1:12" hidden="1">
      <c r="E15" s="104" t="s">
        <v>76</v>
      </c>
      <c r="F15" s="44">
        <v>16676.325626029997</v>
      </c>
      <c r="G15" s="44">
        <v>3272.7859666400004</v>
      </c>
      <c r="H15" s="44">
        <v>19949.111592669997</v>
      </c>
      <c r="I15" s="44">
        <v>5099.6394488700007</v>
      </c>
      <c r="J15" s="97"/>
    </row>
    <row r="16" spans="1:12">
      <c r="E16" s="104" t="s">
        <v>128</v>
      </c>
      <c r="F16" s="44">
        <v>15109.077517629999</v>
      </c>
      <c r="G16" s="44">
        <v>12371.454616200001</v>
      </c>
      <c r="H16" s="44">
        <v>27480.532133829998</v>
      </c>
      <c r="I16" s="44">
        <v>4752.3819565800013</v>
      </c>
      <c r="J16" s="97"/>
      <c r="K16" s="46"/>
    </row>
    <row r="17" spans="2:13">
      <c r="E17" s="104" t="s">
        <v>129</v>
      </c>
      <c r="F17" s="44">
        <v>11427.00664946</v>
      </c>
      <c r="G17" s="44">
        <v>4418.831747950002</v>
      </c>
      <c r="H17" s="44">
        <v>15845.838397410002</v>
      </c>
      <c r="I17" s="44">
        <v>5362.3927134599999</v>
      </c>
      <c r="J17" s="97"/>
      <c r="K17" s="46"/>
    </row>
    <row r="18" spans="2:13">
      <c r="E18" s="104">
        <v>42705</v>
      </c>
      <c r="F18" s="44">
        <v>8799.901623669999</v>
      </c>
      <c r="G18" s="44">
        <v>5855.6266506600041</v>
      </c>
      <c r="H18" s="44">
        <v>14655.528274330003</v>
      </c>
      <c r="I18" s="44">
        <v>5618.9101455700002</v>
      </c>
      <c r="J18" s="97"/>
      <c r="K18" s="46"/>
    </row>
    <row r="19" spans="2:13">
      <c r="E19" s="104">
        <v>43070</v>
      </c>
      <c r="F19" s="44">
        <v>10100.83107814</v>
      </c>
      <c r="G19" s="44">
        <v>4016.2584745400009</v>
      </c>
      <c r="H19" s="44">
        <v>14117.089552680001</v>
      </c>
      <c r="I19" s="44">
        <v>6443.7003805699997</v>
      </c>
      <c r="J19" s="97"/>
      <c r="K19" s="46"/>
    </row>
    <row r="20" spans="2:13">
      <c r="E20" s="104">
        <v>43435</v>
      </c>
      <c r="F20" s="44">
        <v>8679.2277666699993</v>
      </c>
      <c r="G20" s="44">
        <v>1869.9020479499989</v>
      </c>
      <c r="H20" s="44">
        <v>10549.129814619999</v>
      </c>
      <c r="I20" s="44">
        <v>7584.9964977900008</v>
      </c>
      <c r="J20" s="97"/>
      <c r="K20" s="46"/>
    </row>
    <row r="21" spans="2:13">
      <c r="E21" s="104">
        <v>43800</v>
      </c>
      <c r="F21" s="44">
        <v>10366.079165269999</v>
      </c>
      <c r="G21" s="44">
        <v>-1887.9103919299987</v>
      </c>
      <c r="H21" s="44">
        <f t="shared" ref="H21" si="2">+F21+G21</f>
        <v>8478.1687733399995</v>
      </c>
      <c r="I21" s="44">
        <v>8795.1308445699997</v>
      </c>
      <c r="J21" s="97"/>
      <c r="K21" s="46"/>
    </row>
    <row r="22" spans="2:13">
      <c r="E22" s="104">
        <v>44166</v>
      </c>
      <c r="F22" s="44">
        <v>6788.0418592099995</v>
      </c>
      <c r="G22" s="44">
        <v>692.83853327000304</v>
      </c>
      <c r="H22" s="44">
        <v>7480.8803924800022</v>
      </c>
      <c r="I22" s="44">
        <v>9065.6732717099985</v>
      </c>
      <c r="J22" s="97"/>
      <c r="K22" s="46"/>
    </row>
    <row r="23" spans="2:13" ht="13.5" thickBot="1">
      <c r="E23" s="142" t="s">
        <v>179</v>
      </c>
      <c r="F23" s="143">
        <v>851.68715511999994</v>
      </c>
      <c r="G23" s="143">
        <v>-87.296002760000121</v>
      </c>
      <c r="H23" s="143">
        <f t="shared" ref="H23" si="3">+F23+G23</f>
        <v>764.39115235999986</v>
      </c>
      <c r="I23" s="144">
        <v>1195.9231384</v>
      </c>
      <c r="J23" s="97"/>
      <c r="K23" s="46"/>
    </row>
    <row r="24" spans="2:13">
      <c r="E24" s="138" t="s">
        <v>18</v>
      </c>
      <c r="F24" s="20"/>
      <c r="G24" s="20"/>
      <c r="H24" s="20"/>
      <c r="I24" s="20"/>
      <c r="K24" s="97"/>
    </row>
    <row r="25" spans="2:13">
      <c r="C25" s="20"/>
      <c r="D25" s="20"/>
      <c r="F25" s="113"/>
      <c r="I25" s="20"/>
      <c r="K25" s="46"/>
      <c r="M25" s="46"/>
    </row>
    <row r="26" spans="2:13">
      <c r="B26" s="36"/>
      <c r="C26" s="33"/>
      <c r="D26" s="236"/>
      <c r="E26" s="36"/>
      <c r="F26" s="33"/>
      <c r="I26" s="111"/>
      <c r="J26" s="9"/>
    </row>
    <row r="27" spans="2:13">
      <c r="B27" s="34"/>
      <c r="C27" s="34"/>
      <c r="I27" s="9"/>
      <c r="J27" s="9"/>
    </row>
    <row r="28" spans="2:13">
      <c r="I28" s="9"/>
      <c r="J28" s="9"/>
    </row>
    <row r="29" spans="2:13">
      <c r="I29" s="9"/>
      <c r="J29" s="9"/>
    </row>
    <row r="30" spans="2:13">
      <c r="I30" s="9"/>
      <c r="J30" s="9"/>
    </row>
    <row r="31" spans="2:13">
      <c r="I31" s="9"/>
      <c r="J31" s="9"/>
    </row>
    <row r="32" spans="2:13">
      <c r="I32" s="9"/>
      <c r="J32" s="9"/>
    </row>
    <row r="33" spans="9:14">
      <c r="I33" s="9"/>
      <c r="J33" s="9"/>
      <c r="N33" s="20"/>
    </row>
    <row r="34" spans="9:14">
      <c r="I34" s="9"/>
      <c r="J34" s="9"/>
    </row>
    <row r="35" spans="9:14">
      <c r="I35" s="9"/>
      <c r="J35" s="9"/>
      <c r="N35" s="45"/>
    </row>
    <row r="36" spans="9:14">
      <c r="I36" s="9"/>
      <c r="J36" s="9"/>
    </row>
    <row r="37" spans="9:14">
      <c r="I37" s="9"/>
      <c r="J37" s="9"/>
    </row>
    <row r="38" spans="9:14">
      <c r="I38" s="9"/>
      <c r="J38" s="9"/>
    </row>
    <row r="39" spans="9:14">
      <c r="I39" s="9"/>
      <c r="J39" s="9"/>
    </row>
    <row r="40" spans="9:14">
      <c r="I40" s="9"/>
      <c r="J40" s="9"/>
    </row>
    <row r="41" spans="9:14">
      <c r="I41" s="9"/>
      <c r="J41" s="9"/>
    </row>
    <row r="42" spans="9:14">
      <c r="I42" s="9"/>
      <c r="J42" s="9"/>
    </row>
    <row r="43" spans="9:14">
      <c r="I43" s="9"/>
      <c r="J43" s="9"/>
    </row>
    <row r="44" spans="9:14"/>
    <row r="45" spans="9:14"/>
    <row r="46" spans="9:14"/>
    <row r="47" spans="9:14"/>
    <row r="48" spans="9:14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</sheetData>
  <mergeCells count="5">
    <mergeCell ref="A1:L1"/>
    <mergeCell ref="A4:L4"/>
    <mergeCell ref="A5:L5"/>
    <mergeCell ref="D26"/>
    <mergeCell ref="I7:J7"/>
  </mergeCells>
  <phoneticPr fontId="3" type="noConversion"/>
  <printOptions horizontalCentered="1"/>
  <pageMargins left="0.78740157480314965" right="0.78740157480314965" top="1.7322834645669292" bottom="1.1811023622047245" header="0.70866141732283472" footer="0.78740157480314965"/>
  <pageSetup scale="80" orientation="portrait" r:id="rId1"/>
  <headerFooter alignWithMargins="0">
    <oddHeader>&amp;L&amp;"Tahoma,Negrita Cursiva"Sección 4: Inversión extranjera &amp;R&amp;G</oddHeader>
    <oddFooter>&amp;L&amp;"Tahoma,Negrita Cursiva"Oficina de Estudios Económicos&amp;R&amp;D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showGridLines="0" workbookViewId="0">
      <selection activeCell="C7" sqref="C7:I7"/>
    </sheetView>
  </sheetViews>
  <sheetFormatPr baseColWidth="10" defaultColWidth="0" defaultRowHeight="0" customHeight="1" zeroHeight="1"/>
  <cols>
    <col min="1" max="1" width="4.42578125" customWidth="1"/>
    <col min="2" max="2" width="29.28515625" customWidth="1"/>
    <col min="3" max="6" width="9.28515625" bestFit="1" customWidth="1"/>
    <col min="7" max="8" width="10.28515625" bestFit="1" customWidth="1"/>
    <col min="9" max="9" width="10.28515625" customWidth="1"/>
    <col min="10" max="10" width="4.42578125" customWidth="1"/>
    <col min="11" max="16384" width="11.42578125" hidden="1"/>
  </cols>
  <sheetData>
    <row r="1" spans="1:13" ht="12.75">
      <c r="A1" s="220" t="s">
        <v>22</v>
      </c>
      <c r="B1" s="220"/>
      <c r="C1" s="220"/>
      <c r="D1" s="220"/>
      <c r="E1" s="220"/>
      <c r="F1" s="220"/>
      <c r="G1" s="220"/>
      <c r="H1" s="220"/>
      <c r="I1" s="220"/>
      <c r="J1" s="220"/>
      <c r="K1" s="8"/>
      <c r="L1" s="8"/>
      <c r="M1" s="8"/>
    </row>
    <row r="2" spans="1:13" ht="12.75">
      <c r="A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1.75">
      <c r="A3" s="238" t="s">
        <v>162</v>
      </c>
      <c r="B3" s="238"/>
      <c r="C3" s="238"/>
      <c r="D3" s="238"/>
      <c r="E3" s="238"/>
      <c r="F3" s="238"/>
      <c r="G3" s="238"/>
      <c r="H3" s="238"/>
      <c r="I3" s="238"/>
      <c r="J3" s="238"/>
      <c r="K3" s="14"/>
      <c r="L3" s="14"/>
    </row>
    <row r="4" spans="1:13" ht="20.25">
      <c r="A4" s="239" t="s">
        <v>25</v>
      </c>
      <c r="B4" s="239"/>
      <c r="C4" s="239"/>
      <c r="D4" s="239"/>
      <c r="E4" s="239"/>
      <c r="F4" s="239"/>
      <c r="G4" s="239"/>
      <c r="H4" s="239"/>
      <c r="I4" s="239"/>
      <c r="J4" s="239"/>
      <c r="K4" s="1"/>
      <c r="L4" s="1"/>
    </row>
    <row r="5" spans="1:13" ht="13.5" thickBot="1">
      <c r="C5" s="96"/>
      <c r="D5" s="96"/>
      <c r="E5" s="96"/>
      <c r="F5" s="96"/>
      <c r="G5" s="96"/>
      <c r="H5" s="96"/>
      <c r="I5" s="96"/>
    </row>
    <row r="6" spans="1:13" s="16" customFormat="1" ht="13.5" thickBot="1">
      <c r="B6" s="47"/>
      <c r="C6" s="134">
        <v>2013</v>
      </c>
      <c r="D6" s="135">
        <v>2014</v>
      </c>
      <c r="E6" s="135">
        <v>2015</v>
      </c>
      <c r="F6" s="135">
        <v>2016</v>
      </c>
      <c r="G6" s="135">
        <v>2017</v>
      </c>
      <c r="H6" s="135">
        <v>2018</v>
      </c>
      <c r="I6" s="135">
        <v>2019</v>
      </c>
      <c r="J6" s="57"/>
    </row>
    <row r="7" spans="1:13" s="43" customFormat="1" ht="21" customHeight="1" thickBot="1">
      <c r="B7" s="73" t="s">
        <v>24</v>
      </c>
      <c r="C7" s="74">
        <f t="shared" ref="C7:H7" si="0">SUM(C8:C39)</f>
        <v>205473.14346061161</v>
      </c>
      <c r="D7" s="74">
        <f t="shared" si="0"/>
        <v>192012.20662345967</v>
      </c>
      <c r="E7" s="74">
        <f t="shared" si="0"/>
        <v>176892.93707380054</v>
      </c>
      <c r="F7" s="74">
        <f t="shared" si="0"/>
        <v>168345.59400107327</v>
      </c>
      <c r="G7" s="74">
        <f t="shared" si="0"/>
        <v>162017.79622714996</v>
      </c>
      <c r="H7" s="74">
        <f t="shared" si="0"/>
        <v>174783.11987313104</v>
      </c>
      <c r="I7" s="74">
        <f t="shared" ref="I7" si="1">SUM(I8:I39)</f>
        <v>162517.72154748638</v>
      </c>
      <c r="J7" s="58"/>
    </row>
    <row r="8" spans="1:13" ht="12.75">
      <c r="B8" s="77" t="s">
        <v>30</v>
      </c>
      <c r="C8" s="78">
        <v>101</v>
      </c>
      <c r="D8" s="78">
        <v>46</v>
      </c>
      <c r="E8" s="78">
        <v>114</v>
      </c>
      <c r="F8" s="79">
        <v>97</v>
      </c>
      <c r="G8" s="79">
        <v>157</v>
      </c>
      <c r="H8" s="79">
        <v>135</v>
      </c>
      <c r="I8" s="79">
        <v>0</v>
      </c>
      <c r="J8" s="49"/>
    </row>
    <row r="9" spans="1:13" ht="12.75">
      <c r="B9" s="77" t="s">
        <v>31</v>
      </c>
      <c r="C9" s="78">
        <v>9822</v>
      </c>
      <c r="D9" s="78">
        <v>5065</v>
      </c>
      <c r="E9" s="78">
        <v>11759</v>
      </c>
      <c r="F9" s="79">
        <v>3260</v>
      </c>
      <c r="G9" s="79">
        <v>11517</v>
      </c>
      <c r="H9" s="79">
        <v>11873</v>
      </c>
      <c r="I9" s="79">
        <v>6663</v>
      </c>
      <c r="J9" s="49"/>
    </row>
    <row r="10" spans="1:13" ht="12.75">
      <c r="B10" s="77" t="s">
        <v>57</v>
      </c>
      <c r="C10" s="78">
        <v>1590</v>
      </c>
      <c r="D10" s="78">
        <v>3551</v>
      </c>
      <c r="E10" s="78">
        <v>865</v>
      </c>
      <c r="F10" s="79">
        <v>1260</v>
      </c>
      <c r="G10" s="79">
        <v>901</v>
      </c>
      <c r="H10" s="79">
        <v>947</v>
      </c>
      <c r="I10" s="79">
        <v>611</v>
      </c>
      <c r="J10" s="49"/>
    </row>
    <row r="11" spans="1:13" ht="12.75">
      <c r="B11" s="77" t="s">
        <v>56</v>
      </c>
      <c r="C11" s="78">
        <v>118</v>
      </c>
      <c r="D11" s="78">
        <v>592</v>
      </c>
      <c r="E11" s="80">
        <v>418</v>
      </c>
      <c r="F11" s="81">
        <v>269</v>
      </c>
      <c r="G11" s="81">
        <v>206</v>
      </c>
      <c r="H11" s="81">
        <v>242</v>
      </c>
      <c r="I11" s="81">
        <v>2015</v>
      </c>
      <c r="J11" s="49"/>
    </row>
    <row r="12" spans="1:13" ht="12.75">
      <c r="B12" s="77" t="s">
        <v>58</v>
      </c>
      <c r="C12" s="78">
        <v>95</v>
      </c>
      <c r="D12" s="78">
        <v>153</v>
      </c>
      <c r="E12" s="78">
        <v>65</v>
      </c>
      <c r="F12" s="79">
        <v>44</v>
      </c>
      <c r="G12" s="79">
        <v>24</v>
      </c>
      <c r="H12" s="79">
        <v>122</v>
      </c>
      <c r="I12" s="79">
        <v>103</v>
      </c>
      <c r="J12" s="59"/>
    </row>
    <row r="13" spans="1:13" ht="12.75">
      <c r="B13" s="77" t="s">
        <v>32</v>
      </c>
      <c r="C13" s="78">
        <v>1749.6125999999999</v>
      </c>
      <c r="D13" s="78">
        <v>657</v>
      </c>
      <c r="E13" s="78">
        <v>555</v>
      </c>
      <c r="F13" s="79">
        <v>335</v>
      </c>
      <c r="G13" s="79">
        <v>712</v>
      </c>
      <c r="H13" s="79">
        <v>302</v>
      </c>
      <c r="I13" s="79">
        <v>-237</v>
      </c>
      <c r="J13" s="49"/>
    </row>
    <row r="14" spans="1:13" ht="12.75">
      <c r="B14" s="77" t="s">
        <v>33</v>
      </c>
      <c r="C14" s="80">
        <v>75211</v>
      </c>
      <c r="D14" s="80">
        <v>87714</v>
      </c>
      <c r="E14" s="78">
        <v>64738</v>
      </c>
      <c r="F14" s="79">
        <v>74295</v>
      </c>
      <c r="G14" s="79">
        <v>68885</v>
      </c>
      <c r="H14" s="79">
        <v>78163</v>
      </c>
      <c r="I14" s="79">
        <v>69174</v>
      </c>
      <c r="J14" s="49"/>
    </row>
    <row r="15" spans="1:13" ht="12.75">
      <c r="B15" s="77" t="s">
        <v>34</v>
      </c>
      <c r="C15" s="80">
        <v>22210</v>
      </c>
      <c r="D15" s="80">
        <v>23558</v>
      </c>
      <c r="E15" s="78">
        <v>20879</v>
      </c>
      <c r="F15" s="79">
        <v>12329</v>
      </c>
      <c r="G15" s="79">
        <v>6128</v>
      </c>
      <c r="H15" s="79">
        <v>7323</v>
      </c>
      <c r="I15" s="79">
        <v>11928</v>
      </c>
      <c r="J15" s="49"/>
    </row>
    <row r="16" spans="1:13" ht="12.75">
      <c r="B16" s="148" t="s">
        <v>72</v>
      </c>
      <c r="C16" s="150">
        <v>16210.410260611599</v>
      </c>
      <c r="D16" s="150">
        <v>16168.706623459664</v>
      </c>
      <c r="E16" s="149">
        <v>11723.937073800531</v>
      </c>
      <c r="F16" s="151">
        <v>13847.594001073267</v>
      </c>
      <c r="G16" s="151">
        <v>13836.696227149951</v>
      </c>
      <c r="H16" s="151">
        <v>11535.11987313104</v>
      </c>
      <c r="I16" s="151">
        <v>14313.721547486362</v>
      </c>
      <c r="J16" s="49"/>
    </row>
    <row r="17" spans="2:10" ht="12.75">
      <c r="B17" s="77" t="s">
        <v>35</v>
      </c>
      <c r="C17" s="80">
        <v>3205</v>
      </c>
      <c r="D17" s="80">
        <v>3242</v>
      </c>
      <c r="E17" s="78">
        <v>2956</v>
      </c>
      <c r="F17" s="79">
        <v>2620</v>
      </c>
      <c r="G17" s="79">
        <v>2856</v>
      </c>
      <c r="H17" s="79">
        <v>2764</v>
      </c>
      <c r="I17" s="79">
        <v>2506</v>
      </c>
      <c r="J17" s="49"/>
    </row>
    <row r="18" spans="2:10" ht="12.75">
      <c r="B18" s="77" t="s">
        <v>36</v>
      </c>
      <c r="C18" s="80">
        <v>25</v>
      </c>
      <c r="D18" s="80">
        <v>14</v>
      </c>
      <c r="E18" s="78">
        <v>11</v>
      </c>
      <c r="F18" s="79">
        <v>41</v>
      </c>
      <c r="G18" s="79">
        <v>24</v>
      </c>
      <c r="H18" s="79">
        <v>13</v>
      </c>
      <c r="I18" s="79">
        <v>0</v>
      </c>
      <c r="J18" s="49"/>
    </row>
    <row r="19" spans="2:10" ht="12.75">
      <c r="B19" s="77" t="s">
        <v>37</v>
      </c>
      <c r="C19" s="78">
        <v>726.81420000000003</v>
      </c>
      <c r="D19" s="78">
        <v>772</v>
      </c>
      <c r="E19" s="78">
        <v>1323</v>
      </c>
      <c r="F19" s="79">
        <v>756</v>
      </c>
      <c r="G19" s="79">
        <v>625</v>
      </c>
      <c r="H19" s="79">
        <v>1389</v>
      </c>
      <c r="I19" s="79">
        <v>946</v>
      </c>
      <c r="J19" s="49"/>
    </row>
    <row r="20" spans="2:10" ht="12.75">
      <c r="B20" s="77" t="s">
        <v>38</v>
      </c>
      <c r="C20" s="78">
        <v>179</v>
      </c>
      <c r="D20" s="78">
        <v>306</v>
      </c>
      <c r="E20" s="78">
        <v>396</v>
      </c>
      <c r="F20" s="79">
        <v>348</v>
      </c>
      <c r="G20" s="79">
        <v>889</v>
      </c>
      <c r="H20" s="79">
        <v>826</v>
      </c>
      <c r="I20" s="79">
        <v>662</v>
      </c>
      <c r="J20" s="49"/>
    </row>
    <row r="21" spans="2:10" ht="12.75">
      <c r="B21" s="77" t="s">
        <v>39</v>
      </c>
      <c r="C21" s="78">
        <v>114</v>
      </c>
      <c r="D21" s="78">
        <v>104</v>
      </c>
      <c r="E21" s="78">
        <v>153</v>
      </c>
      <c r="F21" s="79">
        <v>114</v>
      </c>
      <c r="G21" s="79">
        <v>139</v>
      </c>
      <c r="H21" s="79">
        <v>154</v>
      </c>
      <c r="I21" s="79">
        <v>0</v>
      </c>
      <c r="J21" s="49"/>
    </row>
    <row r="22" spans="2:10" ht="12.75">
      <c r="B22" s="77" t="s">
        <v>40</v>
      </c>
      <c r="C22" s="78">
        <v>1479</v>
      </c>
      <c r="D22" s="78">
        <v>1442</v>
      </c>
      <c r="E22" s="78">
        <v>1231</v>
      </c>
      <c r="F22" s="79">
        <v>1174</v>
      </c>
      <c r="G22" s="79">
        <v>1130</v>
      </c>
      <c r="H22" s="79">
        <v>994</v>
      </c>
      <c r="I22" s="79">
        <v>998</v>
      </c>
      <c r="J22" s="49"/>
    </row>
    <row r="23" spans="2:10" ht="12.75">
      <c r="B23" s="77" t="s">
        <v>59</v>
      </c>
      <c r="C23" s="78">
        <v>214</v>
      </c>
      <c r="D23" s="78">
        <v>255</v>
      </c>
      <c r="E23" s="78">
        <v>122</v>
      </c>
      <c r="F23" s="79">
        <v>58</v>
      </c>
      <c r="G23" s="79">
        <v>212</v>
      </c>
      <c r="H23" s="79">
        <v>1232</v>
      </c>
      <c r="I23" s="79">
        <v>1695</v>
      </c>
      <c r="J23" s="49"/>
    </row>
    <row r="24" spans="2:10" ht="12.75">
      <c r="B24" s="77" t="s">
        <v>60</v>
      </c>
      <c r="C24" s="78">
        <v>159</v>
      </c>
      <c r="D24" s="78">
        <v>94</v>
      </c>
      <c r="E24" s="78">
        <v>104</v>
      </c>
      <c r="F24" s="79">
        <v>93</v>
      </c>
      <c r="G24" s="79">
        <v>385</v>
      </c>
      <c r="H24" s="79">
        <v>105</v>
      </c>
      <c r="I24" s="79">
        <v>55</v>
      </c>
      <c r="J24" s="49"/>
    </row>
    <row r="25" spans="2:10" ht="12.75">
      <c r="B25" s="77" t="s">
        <v>61</v>
      </c>
      <c r="C25" s="80">
        <v>1069</v>
      </c>
      <c r="D25" s="80">
        <v>1704</v>
      </c>
      <c r="E25" s="78">
        <v>1317</v>
      </c>
      <c r="F25" s="79">
        <v>1147</v>
      </c>
      <c r="G25" s="79">
        <v>941</v>
      </c>
      <c r="H25" s="79">
        <v>1380</v>
      </c>
      <c r="I25" s="79">
        <v>947</v>
      </c>
      <c r="J25" s="49"/>
    </row>
    <row r="26" spans="2:10" ht="12.75">
      <c r="B26" s="77" t="s">
        <v>41</v>
      </c>
      <c r="C26" s="78">
        <v>545</v>
      </c>
      <c r="D26" s="78">
        <v>582</v>
      </c>
      <c r="E26" s="80">
        <v>925</v>
      </c>
      <c r="F26" s="81">
        <v>928</v>
      </c>
      <c r="G26" s="81">
        <v>889</v>
      </c>
      <c r="H26" s="81">
        <v>775</v>
      </c>
      <c r="I26" s="81">
        <v>665</v>
      </c>
      <c r="J26" s="49"/>
    </row>
    <row r="27" spans="2:10" ht="12.75">
      <c r="B27" s="77" t="s">
        <v>42</v>
      </c>
      <c r="C27" s="78">
        <v>50791</v>
      </c>
      <c r="D27" s="78">
        <v>28608</v>
      </c>
      <c r="E27" s="78">
        <v>35738</v>
      </c>
      <c r="F27" s="79">
        <v>38778</v>
      </c>
      <c r="G27" s="79">
        <v>33017</v>
      </c>
      <c r="H27" s="79">
        <v>37653</v>
      </c>
      <c r="I27" s="79">
        <v>29354</v>
      </c>
      <c r="J27" s="59"/>
    </row>
    <row r="28" spans="2:10" ht="12.75">
      <c r="B28" s="77" t="s">
        <v>43</v>
      </c>
      <c r="C28" s="78">
        <v>965</v>
      </c>
      <c r="D28" s="78">
        <v>1077</v>
      </c>
      <c r="E28" s="78">
        <v>967</v>
      </c>
      <c r="F28" s="79">
        <v>989</v>
      </c>
      <c r="G28" s="79">
        <v>1035</v>
      </c>
      <c r="H28" s="79">
        <v>838</v>
      </c>
      <c r="I28" s="79">
        <v>503</v>
      </c>
      <c r="J28" s="49"/>
    </row>
    <row r="29" spans="2:10" ht="12.75">
      <c r="B29" s="77" t="s">
        <v>44</v>
      </c>
      <c r="C29" s="78">
        <v>3943</v>
      </c>
      <c r="D29" s="78">
        <v>4459</v>
      </c>
      <c r="E29" s="78">
        <v>5058</v>
      </c>
      <c r="F29" s="79">
        <v>5585</v>
      </c>
      <c r="G29" s="79">
        <v>3977</v>
      </c>
      <c r="H29" s="79">
        <v>5487</v>
      </c>
      <c r="I29" s="79">
        <v>5891</v>
      </c>
      <c r="J29" s="49"/>
    </row>
    <row r="30" spans="2:10" ht="12.75">
      <c r="B30" s="77" t="s">
        <v>45</v>
      </c>
      <c r="C30" s="78">
        <v>245</v>
      </c>
      <c r="D30" s="78">
        <v>412</v>
      </c>
      <c r="E30" s="78">
        <v>308</v>
      </c>
      <c r="F30" s="79">
        <v>425</v>
      </c>
      <c r="G30" s="79">
        <v>576</v>
      </c>
      <c r="H30" s="79">
        <v>458</v>
      </c>
      <c r="I30" s="79">
        <v>522</v>
      </c>
      <c r="J30" s="49"/>
    </row>
    <row r="31" spans="2:10" ht="12.75">
      <c r="B31" s="77" t="s">
        <v>46</v>
      </c>
      <c r="C31" s="80">
        <v>9826</v>
      </c>
      <c r="D31" s="80">
        <v>3930</v>
      </c>
      <c r="E31" s="78">
        <v>8314</v>
      </c>
      <c r="F31" s="79">
        <v>6739</v>
      </c>
      <c r="G31" s="79">
        <v>6860</v>
      </c>
      <c r="H31" s="79">
        <v>6488</v>
      </c>
      <c r="I31" s="79">
        <v>8892</v>
      </c>
      <c r="J31" s="49"/>
    </row>
    <row r="32" spans="2:10" ht="12.75">
      <c r="B32" s="77" t="s">
        <v>47</v>
      </c>
      <c r="C32" s="80">
        <v>1991</v>
      </c>
      <c r="D32" s="80">
        <v>2208.5</v>
      </c>
      <c r="E32" s="78">
        <v>2205</v>
      </c>
      <c r="F32" s="79">
        <v>2407</v>
      </c>
      <c r="G32" s="79">
        <v>3571</v>
      </c>
      <c r="H32" s="79">
        <v>2535</v>
      </c>
      <c r="I32" s="79">
        <v>3013</v>
      </c>
      <c r="J32" s="49"/>
    </row>
    <row r="33" spans="2:10" ht="12.75">
      <c r="B33" s="77" t="s">
        <v>48</v>
      </c>
      <c r="C33" s="78">
        <v>139</v>
      </c>
      <c r="D33" s="78">
        <v>120</v>
      </c>
      <c r="E33" s="78">
        <v>129</v>
      </c>
      <c r="F33" s="79">
        <v>117</v>
      </c>
      <c r="G33" s="79">
        <v>40</v>
      </c>
      <c r="H33" s="79">
        <v>94</v>
      </c>
      <c r="I33" s="79">
        <v>0</v>
      </c>
      <c r="J33" s="49"/>
    </row>
    <row r="34" spans="2:10" ht="12.75">
      <c r="B34" s="77" t="s">
        <v>8</v>
      </c>
      <c r="C34" s="78">
        <v>159.56890000000001</v>
      </c>
      <c r="D34" s="78">
        <v>110</v>
      </c>
      <c r="E34" s="78">
        <v>119</v>
      </c>
      <c r="F34" s="79">
        <v>79</v>
      </c>
      <c r="G34" s="79">
        <v>153</v>
      </c>
      <c r="H34" s="79">
        <v>110</v>
      </c>
      <c r="I34" s="79">
        <v>0</v>
      </c>
      <c r="J34" s="49"/>
    </row>
    <row r="35" spans="2:10" ht="12.75">
      <c r="B35" s="77" t="s">
        <v>49</v>
      </c>
      <c r="C35" s="78">
        <v>95</v>
      </c>
      <c r="D35" s="78">
        <v>93</v>
      </c>
      <c r="E35" s="78">
        <v>154</v>
      </c>
      <c r="F35" s="79">
        <v>144</v>
      </c>
      <c r="G35" s="79">
        <v>38</v>
      </c>
      <c r="H35" s="79">
        <v>40</v>
      </c>
      <c r="I35" s="79">
        <v>0</v>
      </c>
      <c r="J35" s="49"/>
    </row>
    <row r="36" spans="2:10" ht="12.75">
      <c r="B36" s="77" t="s">
        <v>62</v>
      </c>
      <c r="C36" s="78">
        <v>187.63749999999999</v>
      </c>
      <c r="D36" s="78">
        <v>164</v>
      </c>
      <c r="E36" s="80">
        <v>267</v>
      </c>
      <c r="F36" s="81">
        <v>300</v>
      </c>
      <c r="G36" s="81">
        <v>98</v>
      </c>
      <c r="H36" s="81">
        <v>119</v>
      </c>
      <c r="I36" s="81">
        <v>-20</v>
      </c>
      <c r="J36" s="49"/>
    </row>
    <row r="37" spans="2:10" ht="12.75">
      <c r="B37" s="77" t="s">
        <v>50</v>
      </c>
      <c r="C37" s="78">
        <v>-1129.9000000000001</v>
      </c>
      <c r="D37" s="78">
        <v>661</v>
      </c>
      <c r="E37" s="80">
        <v>177</v>
      </c>
      <c r="F37" s="81">
        <v>-24</v>
      </c>
      <c r="G37" s="81">
        <v>-456.9</v>
      </c>
      <c r="H37" s="81">
        <v>-702</v>
      </c>
      <c r="I37" s="81">
        <v>129</v>
      </c>
      <c r="J37" s="49"/>
    </row>
    <row r="38" spans="2:10" ht="12.75">
      <c r="B38" s="77" t="s">
        <v>51</v>
      </c>
      <c r="C38" s="80">
        <v>758</v>
      </c>
      <c r="D38" s="80">
        <v>3830</v>
      </c>
      <c r="E38" s="78">
        <v>2419</v>
      </c>
      <c r="F38" s="79">
        <v>-209</v>
      </c>
      <c r="G38" s="79">
        <v>2653</v>
      </c>
      <c r="H38" s="79">
        <v>1389</v>
      </c>
      <c r="I38" s="79">
        <v>1189</v>
      </c>
      <c r="J38" s="59"/>
    </row>
    <row r="39" spans="2:10" ht="13.5" thickBot="1">
      <c r="B39" s="82" t="s">
        <v>52</v>
      </c>
      <c r="C39" s="83">
        <v>2680</v>
      </c>
      <c r="D39" s="83">
        <v>320</v>
      </c>
      <c r="E39" s="83">
        <v>1383</v>
      </c>
      <c r="F39" s="84">
        <v>0</v>
      </c>
      <c r="G39" s="84">
        <v>0</v>
      </c>
      <c r="H39" s="84">
        <v>0</v>
      </c>
      <c r="I39" s="84">
        <v>0</v>
      </c>
      <c r="J39" s="60"/>
    </row>
    <row r="40" spans="2:10" ht="12.75">
      <c r="B40" s="141" t="s">
        <v>55</v>
      </c>
      <c r="H40" s="50"/>
      <c r="I40" s="50"/>
      <c r="J40" s="49"/>
    </row>
    <row r="41" spans="2:10" ht="11.25" customHeight="1">
      <c r="B41" s="138" t="s">
        <v>177</v>
      </c>
      <c r="J41" s="9"/>
    </row>
    <row r="42" spans="2:10" ht="12.75">
      <c r="C42" s="50"/>
      <c r="D42" s="50"/>
      <c r="E42" s="50"/>
      <c r="F42" s="50"/>
      <c r="G42" s="50"/>
      <c r="H42" s="50"/>
      <c r="I42" s="50"/>
      <c r="J42" s="9"/>
    </row>
    <row r="43" spans="2:10" ht="12.75">
      <c r="B43" s="72"/>
      <c r="J43" s="9"/>
    </row>
    <row r="44" spans="2:10" ht="12.75">
      <c r="B44" s="66"/>
      <c r="C44" s="50"/>
      <c r="D44" s="50"/>
      <c r="E44" s="50"/>
      <c r="F44" s="50"/>
      <c r="G44" s="50"/>
      <c r="H44" s="50"/>
      <c r="I44" s="50"/>
      <c r="J44" s="9"/>
    </row>
    <row r="45" spans="2:10" ht="12.75">
      <c r="C45" s="50"/>
      <c r="D45" s="50"/>
      <c r="E45" s="50"/>
      <c r="F45" s="50"/>
      <c r="G45" s="50"/>
      <c r="H45" s="50"/>
      <c r="I45" s="50"/>
      <c r="J45" s="9"/>
    </row>
    <row r="46" spans="2:10" ht="12.75">
      <c r="J46" s="9"/>
    </row>
    <row r="47" spans="2:10" ht="12.75">
      <c r="J47" s="9"/>
    </row>
    <row r="48" spans="2:10" ht="12.75"/>
    <row r="49" ht="12.75"/>
    <row r="50" ht="12.75"/>
    <row r="51" ht="12.75" customHeight="1"/>
    <row r="52" ht="12.75" customHeight="1"/>
    <row r="53" ht="12.75" customHeight="1"/>
    <row r="54" ht="12.75" customHeight="1"/>
    <row r="55" ht="12.75" customHeight="1"/>
  </sheetData>
  <mergeCells count="3">
    <mergeCell ref="A1:J1"/>
    <mergeCell ref="A3:J3"/>
    <mergeCell ref="A4:J4"/>
  </mergeCells>
  <phoneticPr fontId="3" type="noConversion"/>
  <printOptions horizontalCentered="1"/>
  <pageMargins left="0.31496062992125984" right="0.23622047244094491" top="2.0078740157480315" bottom="1.1811023622047245" header="0.78740157480314965" footer="0.78740157480314965"/>
  <pageSetup scale="97" orientation="portrait" r:id="rId1"/>
  <headerFooter alignWithMargins="0">
    <oddHeader>&amp;L&amp;"Tahoma,Negrita Cursiva"Sección 4: Inversión extranjera &amp;R&amp;G</oddHeader>
    <oddFooter>&amp;L&amp;"Tahoma,Negrita Cursiva"Oficina de Estudios Económicos&amp;R&amp;D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showGridLines="0" workbookViewId="0">
      <selection activeCell="C7" sqref="C7"/>
    </sheetView>
  </sheetViews>
  <sheetFormatPr baseColWidth="10" defaultColWidth="0" defaultRowHeight="0" customHeight="1" zeroHeight="1"/>
  <cols>
    <col min="1" max="1" width="5.5703125" customWidth="1"/>
    <col min="2" max="2" width="31.42578125" customWidth="1"/>
    <col min="3" max="6" width="8.5703125" customWidth="1"/>
    <col min="7" max="10" width="8.5703125" style="18" customWidth="1"/>
    <col min="11" max="16384" width="11.42578125" hidden="1"/>
  </cols>
  <sheetData>
    <row r="1" spans="1:13" ht="12.75">
      <c r="A1" s="220" t="s">
        <v>23</v>
      </c>
      <c r="B1" s="220"/>
      <c r="C1" s="220"/>
      <c r="D1" s="220"/>
      <c r="E1" s="220"/>
      <c r="F1" s="220"/>
      <c r="G1" s="220"/>
      <c r="H1" s="220"/>
      <c r="I1" s="220"/>
      <c r="J1" s="220"/>
      <c r="K1" s="8"/>
      <c r="L1" s="8"/>
      <c r="M1" s="8"/>
    </row>
    <row r="2" spans="1:13" ht="12.75">
      <c r="A2" s="5"/>
      <c r="C2" s="5"/>
      <c r="D2" s="5"/>
      <c r="E2" s="5"/>
      <c r="F2" s="5"/>
      <c r="G2" s="17"/>
      <c r="H2" s="17"/>
      <c r="I2" s="17"/>
      <c r="J2" s="17"/>
      <c r="K2" s="5"/>
      <c r="L2" s="5"/>
      <c r="M2" s="5"/>
    </row>
    <row r="3" spans="1:13" ht="20.25">
      <c r="A3" s="240" t="s">
        <v>53</v>
      </c>
      <c r="B3" s="240"/>
      <c r="C3" s="240"/>
      <c r="D3" s="240"/>
      <c r="E3" s="240"/>
      <c r="F3" s="240"/>
      <c r="G3" s="240"/>
      <c r="H3" s="240"/>
      <c r="I3" s="240"/>
      <c r="J3" s="240"/>
      <c r="K3" s="14"/>
      <c r="L3" s="14"/>
    </row>
    <row r="4" spans="1:13" ht="20.25">
      <c r="A4" s="219" t="s">
        <v>161</v>
      </c>
      <c r="B4" s="219"/>
      <c r="C4" s="219"/>
      <c r="D4" s="219"/>
      <c r="E4" s="219"/>
      <c r="F4" s="219"/>
      <c r="G4" s="219"/>
      <c r="H4" s="219"/>
      <c r="I4" s="219"/>
      <c r="J4" s="219"/>
      <c r="K4" s="1"/>
      <c r="L4" s="1"/>
    </row>
    <row r="5" spans="1:13" ht="13.5" thickBot="1"/>
    <row r="6" spans="1:13" s="16" customFormat="1" ht="13.5" thickBot="1">
      <c r="B6" s="85" t="s">
        <v>7</v>
      </c>
      <c r="C6" s="135">
        <v>2013</v>
      </c>
      <c r="D6" s="134">
        <v>2014</v>
      </c>
      <c r="E6" s="135">
        <v>2015</v>
      </c>
      <c r="F6" s="134">
        <v>2016</v>
      </c>
      <c r="G6" s="135">
        <v>2017</v>
      </c>
      <c r="H6" s="134">
        <v>2018</v>
      </c>
      <c r="I6" s="135">
        <v>2019</v>
      </c>
      <c r="J6" s="61"/>
    </row>
    <row r="7" spans="1:13" s="43" customFormat="1" ht="21" customHeight="1" thickBot="1">
      <c r="B7" s="86" t="s">
        <v>24</v>
      </c>
      <c r="C7" s="74">
        <v>344.81274555176731</v>
      </c>
      <c r="D7" s="74">
        <v>318.85186065007542</v>
      </c>
      <c r="E7" s="74">
        <v>290.77784084539155</v>
      </c>
      <c r="F7" s="74">
        <v>274.02639738309443</v>
      </c>
      <c r="G7" s="75">
        <v>261.22721146001879</v>
      </c>
      <c r="H7" s="75">
        <v>279.22246306477945</v>
      </c>
      <c r="I7" s="76">
        <v>257.32479112051874</v>
      </c>
      <c r="J7" s="55"/>
    </row>
    <row r="8" spans="1:13" ht="12.75">
      <c r="B8" s="87" t="s">
        <v>30</v>
      </c>
      <c r="C8" s="88">
        <v>1122.4092904372951</v>
      </c>
      <c r="D8" s="88">
        <v>506.03390427158615</v>
      </c>
      <c r="E8" s="88">
        <v>1241.5325303304219</v>
      </c>
      <c r="F8" s="88">
        <v>1045.8897610627102</v>
      </c>
      <c r="G8" s="88">
        <v>1676.1506186810723</v>
      </c>
      <c r="H8" s="89">
        <v>1427.1970906323013</v>
      </c>
      <c r="I8" s="90">
        <v>0</v>
      </c>
      <c r="J8" s="56"/>
    </row>
    <row r="9" spans="1:13" ht="12.75">
      <c r="B9" s="87" t="s">
        <v>31</v>
      </c>
      <c r="C9" s="88">
        <v>237.1042297332053</v>
      </c>
      <c r="D9" s="88">
        <v>121.24508751530261</v>
      </c>
      <c r="E9" s="88">
        <v>279.18404563015002</v>
      </c>
      <c r="F9" s="88">
        <v>76.780869458694525</v>
      </c>
      <c r="G9" s="88">
        <v>269.12106762788108</v>
      </c>
      <c r="H9" s="89">
        <v>275.30291147137768</v>
      </c>
      <c r="I9" s="90">
        <v>153.33536582432964</v>
      </c>
      <c r="J9" s="56"/>
    </row>
    <row r="10" spans="1:13" ht="12.75">
      <c r="B10" s="87" t="s">
        <v>57</v>
      </c>
      <c r="C10" s="88">
        <v>4213.3268322671929</v>
      </c>
      <c r="D10" s="88">
        <v>9281.9372090409342</v>
      </c>
      <c r="E10" s="88">
        <v>2231.9758275727718</v>
      </c>
      <c r="F10" s="88">
        <v>3211.8522446003922</v>
      </c>
      <c r="G10" s="88">
        <v>2270.5279922585328</v>
      </c>
      <c r="H10" s="89">
        <v>2360.542301566134</v>
      </c>
      <c r="I10" s="90">
        <v>1507.0381889890018</v>
      </c>
      <c r="J10" s="56"/>
    </row>
    <row r="11" spans="1:13" ht="12.75">
      <c r="B11" s="91" t="s">
        <v>56</v>
      </c>
      <c r="C11" s="88">
        <v>414.55291522041568</v>
      </c>
      <c r="D11" s="88">
        <v>2069.4525039676159</v>
      </c>
      <c r="E11" s="88">
        <v>1454.0040767769808</v>
      </c>
      <c r="F11" s="88">
        <v>931.15348801788923</v>
      </c>
      <c r="G11" s="88">
        <v>709.64741547100255</v>
      </c>
      <c r="H11" s="89">
        <v>829.71902696586835</v>
      </c>
      <c r="I11" s="90">
        <v>6876.4994352056301</v>
      </c>
      <c r="J11" s="56"/>
    </row>
    <row r="12" spans="1:13" ht="12.75">
      <c r="B12" s="91" t="s">
        <v>58</v>
      </c>
      <c r="C12" s="88">
        <v>286.23079240735166</v>
      </c>
      <c r="D12" s="88">
        <v>450.32052225407494</v>
      </c>
      <c r="E12" s="88">
        <v>186.99762369173584</v>
      </c>
      <c r="F12" s="88">
        <v>123.80207424748035</v>
      </c>
      <c r="G12" s="88">
        <v>66.083479956054475</v>
      </c>
      <c r="H12" s="89">
        <v>328.91632853888359</v>
      </c>
      <c r="I12" s="90">
        <v>272.03553893409611</v>
      </c>
      <c r="J12" s="56"/>
    </row>
    <row r="13" spans="1:13" ht="12.75">
      <c r="B13" s="91" t="s">
        <v>32</v>
      </c>
      <c r="C13" s="88">
        <v>167.44449879067344</v>
      </c>
      <c r="D13" s="88">
        <v>61.992625157274205</v>
      </c>
      <c r="E13" s="88">
        <v>51.644894543916962</v>
      </c>
      <c r="F13" s="88">
        <v>30.750244784340374</v>
      </c>
      <c r="G13" s="88">
        <v>64.486211368539941</v>
      </c>
      <c r="H13" s="89">
        <v>26.99532713479563</v>
      </c>
      <c r="I13" s="90">
        <v>-20.913874509845183</v>
      </c>
      <c r="J13" s="56"/>
    </row>
    <row r="14" spans="1:13" ht="12.75">
      <c r="B14" s="87" t="s">
        <v>33</v>
      </c>
      <c r="C14" s="88">
        <v>376.08297117098084</v>
      </c>
      <c r="D14" s="88">
        <v>435.31214091456889</v>
      </c>
      <c r="E14" s="88">
        <v>318.9757945323268</v>
      </c>
      <c r="F14" s="88">
        <v>363.54557673127925</v>
      </c>
      <c r="G14" s="88">
        <v>334.85264186431141</v>
      </c>
      <c r="H14" s="89">
        <v>377.56058373968347</v>
      </c>
      <c r="I14" s="90">
        <v>332.13068852948862</v>
      </c>
      <c r="J14" s="56"/>
    </row>
    <row r="15" spans="1:13" ht="12.75">
      <c r="B15" s="87" t="s">
        <v>34</v>
      </c>
      <c r="C15" s="88">
        <v>1261.7206477248194</v>
      </c>
      <c r="D15" s="88">
        <v>1327.3682163713506</v>
      </c>
      <c r="E15" s="88">
        <v>1167.1576081469711</v>
      </c>
      <c r="F15" s="88">
        <v>683.95516106018454</v>
      </c>
      <c r="G15" s="88">
        <v>337.44301257667951</v>
      </c>
      <c r="H15" s="89">
        <v>400.37872820610596</v>
      </c>
      <c r="I15" s="90">
        <v>647.71547060973023</v>
      </c>
      <c r="J15" s="56"/>
    </row>
    <row r="16" spans="1:13" ht="12.75">
      <c r="B16" s="152" t="s">
        <v>73</v>
      </c>
      <c r="C16" s="153">
        <v>335.10584445915464</v>
      </c>
      <c r="D16" s="153">
        <v>329.92444480815215</v>
      </c>
      <c r="E16" s="153">
        <v>236.21177054567934</v>
      </c>
      <c r="F16" s="153">
        <v>275.55927662594172</v>
      </c>
      <c r="G16" s="153">
        <v>272.01647597935568</v>
      </c>
      <c r="H16" s="154">
        <v>224.09246413364511</v>
      </c>
      <c r="I16" s="155">
        <v>274.87206270301999</v>
      </c>
      <c r="J16" s="56"/>
    </row>
    <row r="17" spans="2:10" ht="12.75">
      <c r="B17" s="87" t="s">
        <v>35</v>
      </c>
      <c r="C17" s="88">
        <v>659.51461173245082</v>
      </c>
      <c r="D17" s="88">
        <v>658.957013246158</v>
      </c>
      <c r="E17" s="88">
        <v>593.80227910796282</v>
      </c>
      <c r="F17" s="88">
        <v>520.45443207782739</v>
      </c>
      <c r="G17" s="88">
        <v>561.32455689652693</v>
      </c>
      <c r="H17" s="89">
        <v>537.74107484912497</v>
      </c>
      <c r="I17" s="90">
        <v>482.80990512795387</v>
      </c>
      <c r="J17" s="56"/>
    </row>
    <row r="18" spans="2:10" ht="12.75">
      <c r="B18" s="87" t="s">
        <v>36</v>
      </c>
      <c r="C18" s="88">
        <v>347.20775523242088</v>
      </c>
      <c r="D18" s="88">
        <v>193.52787492569914</v>
      </c>
      <c r="E18" s="88">
        <v>151.34837644468902</v>
      </c>
      <c r="F18" s="88">
        <v>561.51307229823192</v>
      </c>
      <c r="G18" s="88">
        <v>327.18052185293237</v>
      </c>
      <c r="H18" s="89">
        <v>176.40992237963417</v>
      </c>
      <c r="I18" s="90">
        <v>0</v>
      </c>
      <c r="J18" s="56"/>
    </row>
    <row r="19" spans="2:10" ht="12.75">
      <c r="B19" s="87" t="s">
        <v>37</v>
      </c>
      <c r="C19" s="88">
        <v>46.091569632379837</v>
      </c>
      <c r="D19" s="88">
        <v>48.190992358690188</v>
      </c>
      <c r="E19" s="88">
        <v>81.326685978117524</v>
      </c>
      <c r="F19" s="88">
        <v>45.780266268710676</v>
      </c>
      <c r="G19" s="88">
        <v>37.29446171091498</v>
      </c>
      <c r="H19" s="89">
        <v>81.697422296518539</v>
      </c>
      <c r="I19" s="90">
        <v>54.863296295292123</v>
      </c>
      <c r="J19" s="56"/>
    </row>
    <row r="20" spans="2:10" ht="12.75">
      <c r="B20" s="87" t="s">
        <v>38</v>
      </c>
      <c r="C20" s="88">
        <v>28.295825872482826</v>
      </c>
      <c r="D20" s="88">
        <v>48.075748073251276</v>
      </c>
      <c r="E20" s="88">
        <v>61.828889173745885</v>
      </c>
      <c r="F20" s="88">
        <v>53.98897243589289</v>
      </c>
      <c r="G20" s="88">
        <v>137.01915792926786</v>
      </c>
      <c r="H20" s="89">
        <v>126.46422220899264</v>
      </c>
      <c r="I20" s="90">
        <v>100.67869179044716</v>
      </c>
      <c r="J20" s="56"/>
    </row>
    <row r="21" spans="2:10" ht="12.75">
      <c r="B21" s="87" t="s">
        <v>39</v>
      </c>
      <c r="C21" s="88">
        <v>1076.5177483781411</v>
      </c>
      <c r="D21" s="88">
        <v>978.33551263840161</v>
      </c>
      <c r="E21" s="88">
        <v>1434.0075355690105</v>
      </c>
      <c r="F21" s="88">
        <v>1064.7836807890608</v>
      </c>
      <c r="G21" s="88">
        <v>1294.0825978475402</v>
      </c>
      <c r="H21" s="89">
        <v>1429.5394840662043</v>
      </c>
      <c r="I21" s="90">
        <v>0</v>
      </c>
      <c r="J21" s="56"/>
    </row>
    <row r="22" spans="2:10" ht="12.75">
      <c r="B22" s="87" t="s">
        <v>40</v>
      </c>
      <c r="C22" s="88">
        <v>95.917882338976071</v>
      </c>
      <c r="D22" s="88">
        <v>91.32494320060357</v>
      </c>
      <c r="E22" s="88">
        <v>76.185312882744554</v>
      </c>
      <c r="F22" s="88">
        <v>71.045237031362035</v>
      </c>
      <c r="G22" s="88">
        <v>66.893788957988136</v>
      </c>
      <c r="H22" s="89">
        <v>57.588800513846905</v>
      </c>
      <c r="I22" s="90">
        <v>56.616849139925478</v>
      </c>
      <c r="J22" s="56"/>
    </row>
    <row r="23" spans="2:10" ht="12.75">
      <c r="B23" s="87" t="s">
        <v>59</v>
      </c>
      <c r="C23" s="88">
        <v>267.62946575405851</v>
      </c>
      <c r="D23" s="88">
        <v>317.29164826167727</v>
      </c>
      <c r="E23" s="88">
        <v>151.06282603877364</v>
      </c>
      <c r="F23" s="88">
        <v>71.481478286268526</v>
      </c>
      <c r="G23" s="88">
        <v>260.1175927834546</v>
      </c>
      <c r="H23" s="89">
        <v>1505.1887472480214</v>
      </c>
      <c r="I23" s="90">
        <v>2062.2771189441141</v>
      </c>
      <c r="J23" s="56"/>
    </row>
    <row r="24" spans="2:10" ht="12.75">
      <c r="B24" s="91" t="s">
        <v>60</v>
      </c>
      <c r="C24" s="88">
        <v>15.496123102441617</v>
      </c>
      <c r="D24" s="88">
        <v>9.0508347780375296</v>
      </c>
      <c r="E24" s="88">
        <v>9.8956531916098189</v>
      </c>
      <c r="F24" s="88">
        <v>8.7467332432637992</v>
      </c>
      <c r="G24" s="88">
        <v>35.797934761726538</v>
      </c>
      <c r="H24" s="89">
        <v>9.6542137303954405</v>
      </c>
      <c r="I24" s="90">
        <v>5.0018386304092779</v>
      </c>
      <c r="J24" s="56"/>
    </row>
    <row r="25" spans="2:10" ht="12.75">
      <c r="B25" s="91" t="s">
        <v>61</v>
      </c>
      <c r="C25" s="88">
        <v>132.38225915926176</v>
      </c>
      <c r="D25" s="88">
        <v>207.10209456825939</v>
      </c>
      <c r="E25" s="88">
        <v>157.1961647000436</v>
      </c>
      <c r="F25" s="88">
        <v>134.52706885325171</v>
      </c>
      <c r="G25" s="88">
        <v>108.4942634007576</v>
      </c>
      <c r="H25" s="89">
        <v>156.4826757063615</v>
      </c>
      <c r="I25" s="90">
        <v>105.66311853737977</v>
      </c>
      <c r="J25" s="56"/>
    </row>
    <row r="26" spans="2:10" ht="12.75">
      <c r="B26" s="91" t="s">
        <v>41</v>
      </c>
      <c r="C26" s="88">
        <v>195.76937003212771</v>
      </c>
      <c r="D26" s="88">
        <v>207.94351368086103</v>
      </c>
      <c r="E26" s="88">
        <v>328.79816982052245</v>
      </c>
      <c r="F26" s="88">
        <v>328.25156520816387</v>
      </c>
      <c r="G26" s="88">
        <v>312.98056070344234</v>
      </c>
      <c r="H26" s="89">
        <v>271.62093913553042</v>
      </c>
      <c r="I26" s="90">
        <v>232.06746637464556</v>
      </c>
      <c r="J26" s="56"/>
    </row>
    <row r="27" spans="2:10" ht="12.75">
      <c r="B27" s="87" t="s">
        <v>42</v>
      </c>
      <c r="C27" s="88">
        <v>425.66569846095018</v>
      </c>
      <c r="D27" s="88">
        <v>237.20050786777867</v>
      </c>
      <c r="E27" s="88">
        <v>293.33211725838527</v>
      </c>
      <c r="F27" s="88">
        <v>315.25259951104431</v>
      </c>
      <c r="G27" s="88">
        <v>265.97958557822034</v>
      </c>
      <c r="H27" s="89">
        <v>300.70731098601044</v>
      </c>
      <c r="I27" s="90">
        <v>232.51154132787102</v>
      </c>
      <c r="J27" s="56"/>
    </row>
    <row r="28" spans="2:10" ht="12.75">
      <c r="B28" s="87" t="s">
        <v>43</v>
      </c>
      <c r="C28" s="88">
        <v>159.08925354354184</v>
      </c>
      <c r="D28" s="88">
        <v>175.0600187991769</v>
      </c>
      <c r="E28" s="88">
        <v>155.07339365533329</v>
      </c>
      <c r="F28" s="88">
        <v>156.56725290528917</v>
      </c>
      <c r="G28" s="88">
        <v>161.80021357603178</v>
      </c>
      <c r="H28" s="89">
        <v>129.41310326214591</v>
      </c>
      <c r="I28" s="90">
        <v>76.767824698629028</v>
      </c>
      <c r="J28" s="56"/>
    </row>
    <row r="29" spans="2:10" ht="12.75">
      <c r="B29" s="87" t="s">
        <v>44</v>
      </c>
      <c r="C29" s="88">
        <v>1020.3599545885529</v>
      </c>
      <c r="D29" s="88">
        <v>1135.4468756904223</v>
      </c>
      <c r="E29" s="88">
        <v>1267.8410782013302</v>
      </c>
      <c r="F29" s="88">
        <v>1378.4739280579979</v>
      </c>
      <c r="G29" s="88">
        <v>966.79521440326494</v>
      </c>
      <c r="H29" s="89">
        <v>1314.1678384978577</v>
      </c>
      <c r="I29" s="90">
        <v>1390.5719822007013</v>
      </c>
      <c r="J29" s="56"/>
    </row>
    <row r="30" spans="2:10" ht="12.75">
      <c r="B30" s="87" t="s">
        <v>45</v>
      </c>
      <c r="C30" s="88">
        <v>36.123533032465012</v>
      </c>
      <c r="D30" s="88">
        <v>59.810648730638484</v>
      </c>
      <c r="E30" s="88">
        <v>44.044365259921108</v>
      </c>
      <c r="F30" s="88">
        <v>59.891886267196334</v>
      </c>
      <c r="G30" s="88">
        <v>80.020517260625638</v>
      </c>
      <c r="H30" s="89">
        <v>62.750548004097986</v>
      </c>
      <c r="I30" s="90">
        <v>70.563704125339612</v>
      </c>
      <c r="J30" s="56"/>
    </row>
    <row r="31" spans="2:10" ht="12.75">
      <c r="B31" s="87" t="s">
        <v>46</v>
      </c>
      <c r="C31" s="88">
        <v>324.31955550785665</v>
      </c>
      <c r="D31" s="88">
        <v>128.23282852914178</v>
      </c>
      <c r="E31" s="88">
        <v>268.24421193099533</v>
      </c>
      <c r="F31" s="88">
        <v>215.04098986325684</v>
      </c>
      <c r="G31" s="88">
        <v>216.52285885415063</v>
      </c>
      <c r="H31" s="89">
        <v>202.5837321873336</v>
      </c>
      <c r="I31" s="90">
        <v>274.71277812053575</v>
      </c>
      <c r="J31" s="56"/>
    </row>
    <row r="32" spans="2:10" ht="12.75">
      <c r="B32" s="87" t="s">
        <v>47</v>
      </c>
      <c r="C32" s="88">
        <v>193.47843925395685</v>
      </c>
      <c r="D32" s="88">
        <v>212.03838894689514</v>
      </c>
      <c r="E32" s="88">
        <v>209.23269389418198</v>
      </c>
      <c r="F32" s="88">
        <v>225.8075152084551</v>
      </c>
      <c r="G32" s="88">
        <v>331.29625472886784</v>
      </c>
      <c r="H32" s="89">
        <v>232.64709351329213</v>
      </c>
      <c r="I32" s="90">
        <v>273.61870634089109</v>
      </c>
      <c r="J32" s="56"/>
    </row>
    <row r="33" spans="2:10" ht="12.75">
      <c r="B33" s="87" t="s">
        <v>48</v>
      </c>
      <c r="C33" s="88">
        <v>2565.0015685261387</v>
      </c>
      <c r="D33" s="88">
        <v>2190.2206647319717</v>
      </c>
      <c r="E33" s="88">
        <v>2329.5290378503323</v>
      </c>
      <c r="F33" s="88">
        <v>2091.0406948689078</v>
      </c>
      <c r="G33" s="88">
        <v>707.739127357656</v>
      </c>
      <c r="H33" s="89">
        <v>1647.0134739719308</v>
      </c>
      <c r="I33" s="90">
        <v>0</v>
      </c>
      <c r="J33" s="56"/>
    </row>
    <row r="34" spans="2:10" ht="12.75">
      <c r="B34" s="87" t="s">
        <v>8</v>
      </c>
      <c r="C34" s="88">
        <v>3527.7098578471478</v>
      </c>
      <c r="D34" s="88">
        <v>2386.8937832266465</v>
      </c>
      <c r="E34" s="88">
        <v>2536.5562518651145</v>
      </c>
      <c r="F34" s="88">
        <v>1655.5597468460537</v>
      </c>
      <c r="G34" s="88">
        <v>3154.5741324921137</v>
      </c>
      <c r="H34" s="89">
        <v>2232.9584669725141</v>
      </c>
      <c r="I34" s="90">
        <v>0</v>
      </c>
      <c r="J34" s="56"/>
    </row>
    <row r="35" spans="2:10" ht="12.75">
      <c r="B35" s="87" t="s">
        <v>49</v>
      </c>
      <c r="C35" s="88">
        <v>868.58731131083539</v>
      </c>
      <c r="D35" s="88">
        <v>850.31681158625236</v>
      </c>
      <c r="E35" s="88">
        <v>1408.0128732605556</v>
      </c>
      <c r="F35" s="88">
        <v>1316.4029289965169</v>
      </c>
      <c r="G35" s="88">
        <v>347.3142554222153</v>
      </c>
      <c r="H35" s="89">
        <v>365.49039673982566</v>
      </c>
      <c r="I35" s="90">
        <v>0</v>
      </c>
      <c r="J35" s="56"/>
    </row>
    <row r="36" spans="2:10" ht="12.75">
      <c r="B36" s="87" t="s">
        <v>62</v>
      </c>
      <c r="C36" s="88">
        <v>347.94335368160273</v>
      </c>
      <c r="D36" s="88">
        <v>301.5121570069403</v>
      </c>
      <c r="E36" s="88">
        <v>486.82118529107163</v>
      </c>
      <c r="F36" s="88">
        <v>542.62500271312501</v>
      </c>
      <c r="G36" s="88">
        <v>175.88728855386549</v>
      </c>
      <c r="H36" s="89">
        <v>211.9761161700369</v>
      </c>
      <c r="I36" s="90">
        <v>-35.366869377772979</v>
      </c>
      <c r="J36" s="56"/>
    </row>
    <row r="37" spans="2:10" ht="12.75">
      <c r="B37" s="87" t="s">
        <v>50</v>
      </c>
      <c r="C37" s="88">
        <v>-842.48529807605564</v>
      </c>
      <c r="D37" s="88">
        <v>491.72949670258555</v>
      </c>
      <c r="E37" s="88">
        <v>131.43268307570301</v>
      </c>
      <c r="F37" s="88">
        <v>-17.797196496621869</v>
      </c>
      <c r="G37" s="88">
        <v>-338.52242998201802</v>
      </c>
      <c r="H37" s="89">
        <v>-519.94569456079034</v>
      </c>
      <c r="I37" s="90">
        <v>95.56751919314344</v>
      </c>
      <c r="J37" s="56"/>
    </row>
    <row r="38" spans="2:10" ht="12.75">
      <c r="B38" s="91" t="s">
        <v>51</v>
      </c>
      <c r="C38" s="88">
        <v>222.51287269846452</v>
      </c>
      <c r="D38" s="88">
        <v>1120.4410153194724</v>
      </c>
      <c r="E38" s="88">
        <v>705.19086359498078</v>
      </c>
      <c r="F38" s="88">
        <v>-60.707345914409679</v>
      </c>
      <c r="G38" s="88">
        <v>767.70722176147194</v>
      </c>
      <c r="H38" s="89">
        <v>400.41756523846857</v>
      </c>
      <c r="I38" s="90">
        <v>341.49424504477719</v>
      </c>
      <c r="J38" s="56"/>
    </row>
    <row r="39" spans="2:10" ht="13.5" thickBot="1">
      <c r="B39" s="92" t="s">
        <v>52</v>
      </c>
      <c r="C39" s="93">
        <v>88.188083867698296</v>
      </c>
      <c r="D39" s="93">
        <v>10.379009383999053</v>
      </c>
      <c r="E39" s="93">
        <v>44.231876995851508</v>
      </c>
      <c r="F39" s="93">
        <v>0</v>
      </c>
      <c r="G39" s="93">
        <v>0</v>
      </c>
      <c r="H39" s="94">
        <v>0</v>
      </c>
      <c r="I39" s="95">
        <v>0</v>
      </c>
      <c r="J39" s="56"/>
    </row>
    <row r="40" spans="2:10" ht="12.75">
      <c r="B40" s="141" t="s">
        <v>55</v>
      </c>
    </row>
    <row r="41" spans="2:10" ht="12.75">
      <c r="B41" s="138" t="s">
        <v>178</v>
      </c>
    </row>
    <row r="42" spans="2:10" ht="12.75">
      <c r="B42" s="70"/>
    </row>
    <row r="43" spans="2:10" ht="12.75"/>
    <row r="44" spans="2:10" ht="12.75"/>
    <row r="45" spans="2:10" ht="12.75"/>
    <row r="46" spans="2:10" ht="12.75"/>
    <row r="47" spans="2:10" ht="12.75"/>
    <row r="48" spans="2:10" ht="12.75"/>
    <row r="49" ht="12.75"/>
    <row r="50" ht="12.75"/>
    <row r="51" ht="12.75"/>
    <row r="52" ht="12.75"/>
  </sheetData>
  <mergeCells count="3">
    <mergeCell ref="A1:J1"/>
    <mergeCell ref="A4:J4"/>
    <mergeCell ref="A3:J3"/>
  </mergeCells>
  <phoneticPr fontId="3" type="noConversion"/>
  <printOptions horizontalCentered="1"/>
  <pageMargins left="0.39370078740157483" right="0.70866141732283472" top="1.6535433070866143" bottom="1.1811023622047245" header="0.78740157480314965" footer="0.78740157480314965"/>
  <pageSetup scale="91" orientation="portrait" r:id="rId1"/>
  <headerFooter alignWithMargins="0">
    <oddHeader>&amp;L&amp;"Tahoma,Negrita Cursiva"Sección 4: Inversión extranjera &amp;R&amp;G</oddHeader>
    <oddFooter>&amp;L&amp;"Tahoma,Negrita Cursiva"Oficina de Estudios Económicos&amp;R&amp;D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pg. 4</vt:lpstr>
      <vt:lpstr>pg.5</vt:lpstr>
      <vt:lpstr>pg. 6</vt:lpstr>
      <vt:lpstr>pg. 7</vt:lpstr>
      <vt:lpstr>pg. 8</vt:lpstr>
      <vt:lpstr>pg. 9</vt:lpstr>
      <vt:lpstr>'pg. 6'!Área_de_impresión</vt:lpstr>
      <vt:lpstr>'pg. 7'!Área_de_impresión</vt:lpstr>
      <vt:lpstr>'pg. 8'!Área_de_impresión</vt:lpstr>
      <vt:lpstr>'pg. 9'!Área_de_impresión</vt:lpstr>
      <vt:lpstr>pg.5!Área_de_impresión</vt:lpstr>
    </vt:vector>
  </TitlesOfParts>
  <Company>MINISTERIO DE COMERCIO, INDUSTRIA Y TURISMO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Intercambiables</dc:title>
  <dc:subject>Sección Inversión extranjera</dc:subject>
  <dc:creator>Jaime Martínez</dc:creator>
  <dc:description>Elaboró: Jaime Martínez   .                          Fecha: 26 de febrero de 2021
Revisó y Aprobó: Clara Patricia Martín       Fecha: 26 de febrero de 2021</dc:description>
  <cp:lastModifiedBy>Jaime Martinez Cepeda</cp:lastModifiedBy>
  <cp:lastPrinted>2020-06-19T22:55:20Z</cp:lastPrinted>
  <dcterms:created xsi:type="dcterms:W3CDTF">2007-05-16T17:32:43Z</dcterms:created>
  <dcterms:modified xsi:type="dcterms:W3CDTF">2021-02-26T21:31:41Z</dcterms:modified>
</cp:coreProperties>
</file>