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EJECUCIÓN GESTIÓN GRAL " sheetId="1" r:id="rId1"/>
  </sheets>
  <definedNames>
    <definedName name="_xlnm.Print_Titles" localSheetId="0">'EJECUCIÓN GESTIÓN GRAL '!$5:$5</definedName>
  </definedNames>
  <calcPr calcId="152511"/>
</workbook>
</file>

<file path=xl/calcChain.xml><?xml version="1.0" encoding="utf-8"?>
<calcChain xmlns="http://schemas.openxmlformats.org/spreadsheetml/2006/main">
  <c r="V8" i="1" l="1"/>
  <c r="O57" i="1"/>
  <c r="X57" i="1" s="1"/>
  <c r="O56" i="1"/>
  <c r="W56" i="1" s="1"/>
  <c r="O55" i="1"/>
  <c r="V55" i="1" s="1"/>
  <c r="O54" i="1"/>
  <c r="U54" i="1" s="1"/>
  <c r="O53" i="1"/>
  <c r="X53" i="1" s="1"/>
  <c r="O52" i="1"/>
  <c r="X52" i="1" s="1"/>
  <c r="O51" i="1"/>
  <c r="W51" i="1" s="1"/>
  <c r="O50" i="1"/>
  <c r="V50" i="1" s="1"/>
  <c r="O49" i="1"/>
  <c r="U49" i="1" s="1"/>
  <c r="O48" i="1"/>
  <c r="U48" i="1" s="1"/>
  <c r="O47" i="1"/>
  <c r="U47" i="1" s="1"/>
  <c r="O46" i="1"/>
  <c r="X46" i="1" s="1"/>
  <c r="O45" i="1"/>
  <c r="W45" i="1" s="1"/>
  <c r="O44" i="1"/>
  <c r="V44" i="1" s="1"/>
  <c r="O43" i="1"/>
  <c r="U43" i="1" s="1"/>
  <c r="O42" i="1"/>
  <c r="V42" i="1" s="1"/>
  <c r="O41" i="1"/>
  <c r="X41" i="1" s="1"/>
  <c r="O40" i="1"/>
  <c r="U40" i="1" s="1"/>
  <c r="O39" i="1"/>
  <c r="W39" i="1" s="1"/>
  <c r="O38" i="1"/>
  <c r="U38" i="1" s="1"/>
  <c r="O37" i="1"/>
  <c r="V37" i="1" s="1"/>
  <c r="O36" i="1"/>
  <c r="U36" i="1" s="1"/>
  <c r="O34" i="1"/>
  <c r="W34" i="1" s="1"/>
  <c r="O33" i="1"/>
  <c r="V33" i="1" s="1"/>
  <c r="O31" i="1"/>
  <c r="X31" i="1" s="1"/>
  <c r="O30" i="1"/>
  <c r="W30" i="1" s="1"/>
  <c r="O29" i="1"/>
  <c r="V29" i="1" s="1"/>
  <c r="O28" i="1"/>
  <c r="U28" i="1" s="1"/>
  <c r="O27" i="1"/>
  <c r="X27" i="1" s="1"/>
  <c r="O26" i="1"/>
  <c r="W26" i="1" s="1"/>
  <c r="O25" i="1"/>
  <c r="V25" i="1" s="1"/>
  <c r="O24" i="1"/>
  <c r="U24" i="1" s="1"/>
  <c r="O23" i="1"/>
  <c r="X23" i="1" s="1"/>
  <c r="O22" i="1"/>
  <c r="W22" i="1" s="1"/>
  <c r="O21" i="1"/>
  <c r="V21" i="1" s="1"/>
  <c r="O20" i="1"/>
  <c r="U20" i="1" s="1"/>
  <c r="O19" i="1"/>
  <c r="X19" i="1" s="1"/>
  <c r="O18" i="1"/>
  <c r="W18" i="1" s="1"/>
  <c r="O17" i="1"/>
  <c r="V17" i="1" s="1"/>
  <c r="O16" i="1"/>
  <c r="U16" i="1" s="1"/>
  <c r="O15" i="1"/>
  <c r="X15" i="1" s="1"/>
  <c r="O13" i="1"/>
  <c r="V13" i="1" s="1"/>
  <c r="O12" i="1"/>
  <c r="U12" i="1" s="1"/>
  <c r="O10" i="1"/>
  <c r="W10" i="1" s="1"/>
  <c r="O9" i="1"/>
  <c r="V9" i="1" s="1"/>
  <c r="O8" i="1"/>
  <c r="U8" i="1" s="1"/>
  <c r="J14" i="1"/>
  <c r="T14" i="1"/>
  <c r="S14" i="1"/>
  <c r="R14" i="1"/>
  <c r="Q14" i="1"/>
  <c r="P14" i="1"/>
  <c r="N14" i="1"/>
  <c r="M14" i="1"/>
  <c r="L14" i="1"/>
  <c r="K14" i="1"/>
  <c r="T11" i="1"/>
  <c r="S11" i="1"/>
  <c r="R11" i="1"/>
  <c r="Q11" i="1"/>
  <c r="P11" i="1"/>
  <c r="N11" i="1"/>
  <c r="M11" i="1"/>
  <c r="L11" i="1"/>
  <c r="K11" i="1"/>
  <c r="J11" i="1"/>
  <c r="J7" i="1"/>
  <c r="T7" i="1"/>
  <c r="S7" i="1"/>
  <c r="R7" i="1"/>
  <c r="Q7" i="1"/>
  <c r="P7" i="1"/>
  <c r="N7" i="1"/>
  <c r="M7" i="1"/>
  <c r="L7" i="1"/>
  <c r="K7" i="1"/>
  <c r="T32" i="1"/>
  <c r="S32" i="1"/>
  <c r="R32" i="1"/>
  <c r="Q32" i="1"/>
  <c r="P32" i="1"/>
  <c r="N32" i="1"/>
  <c r="M32" i="1"/>
  <c r="L32" i="1"/>
  <c r="K32" i="1"/>
  <c r="J32" i="1"/>
  <c r="T35" i="1"/>
  <c r="S35" i="1"/>
  <c r="R35" i="1"/>
  <c r="Q35" i="1"/>
  <c r="P35" i="1"/>
  <c r="N35" i="1"/>
  <c r="M35" i="1"/>
  <c r="L35" i="1"/>
  <c r="K35" i="1"/>
  <c r="J35" i="1"/>
  <c r="X51" i="1" l="1"/>
  <c r="J6" i="1"/>
  <c r="J58" i="1" s="1"/>
  <c r="M6" i="1"/>
  <c r="U33" i="1"/>
  <c r="V20" i="1"/>
  <c r="U25" i="1"/>
  <c r="O35" i="1"/>
  <c r="U35" i="1" s="1"/>
  <c r="W25" i="1"/>
  <c r="U17" i="1"/>
  <c r="U51" i="1"/>
  <c r="X39" i="1"/>
  <c r="W15" i="1"/>
  <c r="W35" i="1"/>
  <c r="K6" i="1"/>
  <c r="K58" i="1" s="1"/>
  <c r="P6" i="1"/>
  <c r="P58" i="1" s="1"/>
  <c r="T6" i="1"/>
  <c r="T58" i="1" s="1"/>
  <c r="U9" i="1"/>
  <c r="U19" i="1"/>
  <c r="U27" i="1"/>
  <c r="U37" i="1"/>
  <c r="U45" i="1"/>
  <c r="U53" i="1"/>
  <c r="W9" i="1"/>
  <c r="V16" i="1"/>
  <c r="W21" i="1"/>
  <c r="W27" i="1"/>
  <c r="W33" i="1"/>
  <c r="W44" i="1"/>
  <c r="V53" i="1"/>
  <c r="O32" i="1"/>
  <c r="W32" i="1" s="1"/>
  <c r="O11" i="1"/>
  <c r="U11" i="1" s="1"/>
  <c r="U13" i="1"/>
  <c r="U21" i="1"/>
  <c r="U29" i="1"/>
  <c r="U39" i="1"/>
  <c r="U55" i="1"/>
  <c r="V12" i="1"/>
  <c r="W17" i="1"/>
  <c r="W23" i="1"/>
  <c r="V28" i="1"/>
  <c r="V36" i="1"/>
  <c r="X45" i="1"/>
  <c r="W55" i="1"/>
  <c r="W31" i="1"/>
  <c r="R6" i="1"/>
  <c r="O14" i="1"/>
  <c r="U14" i="1" s="1"/>
  <c r="U15" i="1"/>
  <c r="U23" i="1"/>
  <c r="U31" i="1"/>
  <c r="U41" i="1"/>
  <c r="U57" i="1"/>
  <c r="W13" i="1"/>
  <c r="W19" i="1"/>
  <c r="V24" i="1"/>
  <c r="W29" i="1"/>
  <c r="W37" i="1"/>
  <c r="V48" i="1"/>
  <c r="X56" i="1"/>
  <c r="U32" i="1"/>
  <c r="V32" i="1"/>
  <c r="X14" i="1"/>
  <c r="V14" i="1"/>
  <c r="X32" i="1"/>
  <c r="X10" i="1"/>
  <c r="X22" i="1"/>
  <c r="N6" i="1"/>
  <c r="N58" i="1" s="1"/>
  <c r="S6" i="1"/>
  <c r="M58" i="1"/>
  <c r="O58" i="1" s="1"/>
  <c r="R58" i="1"/>
  <c r="O7" i="1"/>
  <c r="U7" i="1" s="1"/>
  <c r="U10" i="1"/>
  <c r="U18" i="1"/>
  <c r="U22" i="1"/>
  <c r="U26" i="1"/>
  <c r="U30" i="1"/>
  <c r="U34" i="1"/>
  <c r="U42" i="1"/>
  <c r="U46" i="1"/>
  <c r="U50" i="1"/>
  <c r="V7" i="1"/>
  <c r="W8" i="1"/>
  <c r="X9" i="1"/>
  <c r="W12" i="1"/>
  <c r="X13" i="1"/>
  <c r="V15" i="1"/>
  <c r="W16" i="1"/>
  <c r="X17" i="1"/>
  <c r="V19" i="1"/>
  <c r="W20" i="1"/>
  <c r="X21" i="1"/>
  <c r="V23" i="1"/>
  <c r="W24" i="1"/>
  <c r="X25" i="1"/>
  <c r="V27" i="1"/>
  <c r="W28" i="1"/>
  <c r="X29" i="1"/>
  <c r="V31" i="1"/>
  <c r="X33" i="1"/>
  <c r="W36" i="1"/>
  <c r="X37" i="1"/>
  <c r="V41" i="1"/>
  <c r="W42" i="1"/>
  <c r="X44" i="1"/>
  <c r="V46" i="1"/>
  <c r="W48" i="1"/>
  <c r="X50" i="1"/>
  <c r="V52" i="1"/>
  <c r="W53" i="1"/>
  <c r="X55" i="1"/>
  <c r="V57" i="1"/>
  <c r="X8" i="1"/>
  <c r="V10" i="1"/>
  <c r="X12" i="1"/>
  <c r="X16" i="1"/>
  <c r="V18" i="1"/>
  <c r="X20" i="1"/>
  <c r="V22" i="1"/>
  <c r="X24" i="1"/>
  <c r="V26" i="1"/>
  <c r="X28" i="1"/>
  <c r="V30" i="1"/>
  <c r="V34" i="1"/>
  <c r="X36" i="1"/>
  <c r="V39" i="1"/>
  <c r="W41" i="1"/>
  <c r="X42" i="1"/>
  <c r="V45" i="1"/>
  <c r="W46" i="1"/>
  <c r="X48" i="1"/>
  <c r="V51" i="1"/>
  <c r="W52" i="1"/>
  <c r="V56" i="1"/>
  <c r="W57" i="1"/>
  <c r="X18" i="1"/>
  <c r="X26" i="1"/>
  <c r="X30" i="1"/>
  <c r="X34" i="1"/>
  <c r="W50" i="1"/>
  <c r="L6" i="1"/>
  <c r="L58" i="1" s="1"/>
  <c r="Q6" i="1"/>
  <c r="Q58" i="1" s="1"/>
  <c r="U44" i="1"/>
  <c r="U52" i="1"/>
  <c r="U56" i="1"/>
  <c r="X7" i="1"/>
  <c r="W14" i="1"/>
  <c r="W11" i="1" l="1"/>
  <c r="V35" i="1"/>
  <c r="X35" i="1"/>
  <c r="U58" i="1"/>
  <c r="X11" i="1"/>
  <c r="W7" i="1"/>
  <c r="V11" i="1"/>
  <c r="S58" i="1"/>
  <c r="W58" i="1" s="1"/>
  <c r="V58" i="1"/>
  <c r="O6" i="1"/>
  <c r="X58" i="1"/>
  <c r="X6" i="1" l="1"/>
  <c r="U6" i="1"/>
  <c r="V6" i="1"/>
  <c r="W6" i="1"/>
</calcChain>
</file>

<file path=xl/sharedStrings.xml><?xml version="1.0" encoding="utf-8"?>
<sst xmlns="http://schemas.openxmlformats.org/spreadsheetml/2006/main" count="447" uniqueCount="125">
  <si>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</si>
  <si>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</si>
  <si>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</si>
  <si>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</si>
  <si>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</si>
  <si>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</si>
  <si>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</si>
  <si>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</si>
  <si>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</si>
  <si>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</si>
  <si>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</si>
  <si>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</si>
  <si>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</si>
  <si>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</si>
  <si>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</si>
  <si>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</si>
  <si>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</si>
  <si>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</si>
  <si>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</si>
  <si>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</si>
  <si>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</si>
  <si>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</si>
  <si>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</si>
  <si>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</si>
  <si>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</si>
  <si>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</si>
  <si>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</si>
  <si>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</si>
  <si>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</si>
  <si>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</si>
  <si>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</si>
  <si>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</si>
  <si>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</si>
  <si>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</si>
  <si>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</si>
  <si>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</si>
  <si>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</si>
  <si>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</si>
  <si>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</si>
  <si>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</si>
  <si>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</si>
  <si>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</si>
  <si>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</si>
  <si>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</si>
  <si>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</si>
  <si>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</si>
  <si>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</si>
  <si>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</si>
  <si>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</si>
  <si>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</si>
  <si>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</si>
  <si>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</si>
  <si>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</si>
  <si>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</si>
  <si>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</si>
  <si>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</si>
  <si>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</si>
  <si>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</si>
  <si>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</si>
  <si>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</si>
  <si>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</si>
  <si>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</si>
  <si>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</si>
  <si>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</si>
  <si>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</si>
  <si>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</si>
  <si>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</si>
  <si>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</si>
  <si>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</si>
  <si>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</si>
  <si>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</si>
  <si>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</si>
  <si>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</si>
  <si>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</si>
  <si>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</si>
  <si>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</si>
  <si>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</si>
  <si>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</si>
  <si>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</si>
  <si>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</si>
  <si>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</si>
  <si>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</si>
  <si>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</si>
  <si>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</si>
  <si>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</si>
  <si>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</si>
  <si>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</si>
  <si>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</si>
  <si>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</si>
  <si>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</si>
  <si>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</si>
  <si>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</si>
  <si>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</si>
  <si>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</si>
  <si>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</si>
  <si>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</si>
  <si>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</si>
  <si>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</si>
  <si>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</si>
  <si>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</si>
  <si>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</si>
  <si>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</si>
  <si>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 xml:space="preserve">GASTOS DE PERSONAL </t>
  </si>
  <si>
    <t xml:space="preserve">ADQUISICIÓN DE BIENES Y SERVICIOS </t>
  </si>
  <si>
    <t>TRANSFERENCIAS CORRIENTES</t>
  </si>
  <si>
    <t>GASTOS POR TRIBUTOS, MULTAS, SANCIONES E INTERESES DE MORA</t>
  </si>
  <si>
    <t xml:space="preserve">GASTOS DE INVERSIÓN </t>
  </si>
  <si>
    <t>TOTAL PRESUPUESTO A+C</t>
  </si>
  <si>
    <t xml:space="preserve">GASTOS DE FUNCIONAMIENTO </t>
  </si>
  <si>
    <t>APROPIACIÓN SIN COMPROMETER</t>
  </si>
  <si>
    <t xml:space="preserve">APR APLAZADA </t>
  </si>
  <si>
    <t>APR. VIGENTE DESPUES DE APLZAMIENTOS</t>
  </si>
  <si>
    <t>MINISTERIO DE COMERCIO INDUSTRIA Y TURISMO</t>
  </si>
  <si>
    <t>EJECUCIÓN PRESUPUESTAL ACUMULADA CON CORTE AL 31 DE ENERO DE 2019</t>
  </si>
  <si>
    <t>COMP/ APR</t>
  </si>
  <si>
    <t>OBLIG/  APR</t>
  </si>
  <si>
    <t>PAGO/  APR</t>
  </si>
  <si>
    <t>APR.    REDUCIDA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</si>
  <si>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</si>
  <si>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</si>
  <si>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</si>
  <si>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GENERADO: FEBERERO 4 DE 2019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</si>
  <si>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</si>
  <si>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</si>
  <si>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UNIDAD EJECUTORA 35-01-01-000 GESTIÓN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</si>
</sst>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 readingOrder="1"/>
    </xf>
    <xf numFmtId="0" fontId="7" fillId="0" borderId="0" xfId="0" applyFont="1" applyFill="1" applyBorder="1"/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tabSelected="1" workbookViewId="0">
      <selection sqref="A1:X1"/>
    </sheetView>
  </sheetViews>
  <sheetFormatPr baseColWidth="10" defaultRowHeight="15" x14ac:dyDescent="0.25"/>
  <cols>
    <col min="1" max="1" width="5" customWidth="1"/>
    <col min="2" max="3" width="5.42578125" customWidth="1"/>
    <col min="4" max="4" width="4.7109375" customWidth="1"/>
    <col min="5" max="5" width="5.28515625" customWidth="1"/>
    <col min="6" max="6" width="7.42578125" customWidth="1"/>
    <col min="7" max="7" width="4.42578125" customWidth="1"/>
    <col min="8" max="8" width="5.140625" customWidth="1"/>
    <col min="9" max="9" width="21.7109375" customWidth="1"/>
    <col min="10" max="10" width="16.28515625" customWidth="1"/>
    <col min="11" max="11" width="12.5703125" customWidth="1"/>
    <col min="12" max="12" width="11.42578125" customWidth="1"/>
    <col min="13" max="13" width="16.5703125" customWidth="1"/>
    <col min="14" max="14" width="15.85546875" customWidth="1"/>
    <col min="15" max="15" width="17" customWidth="1"/>
    <col min="16" max="16" width="16.5703125" customWidth="1"/>
    <col min="17" max="17" width="16" customWidth="1"/>
    <col min="18" max="18" width="15.7109375" customWidth="1"/>
    <col min="19" max="19" width="14.85546875" customWidth="1"/>
    <col min="20" max="20" width="15.140625" customWidth="1"/>
    <col min="21" max="21" width="16.85546875" customWidth="1"/>
    <col min="22" max="22" width="8.140625" customWidth="1"/>
    <col min="23" max="24" width="7.140625" customWidth="1"/>
  </cols>
  <sheetData>
    <row r="1" spans="1:33" ht="15.75" x14ac:dyDescent="0.25">
      <c r="A1" s="34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3" ht="15.75" x14ac:dyDescent="0.25">
      <c r="A2" s="34" t="s">
        <v>113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33" ht="15.75" x14ac:dyDescent="0.25">
      <c r="A3" s="34" t="s">
        <v>124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33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22" t="s">
        <v>121</v>
      </c>
    </row>
    <row r="5" spans="1:33" ht="35.25" thickTop="1" thickBo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117</v>
      </c>
      <c r="M5" s="10" t="s">
        <v>12</v>
      </c>
      <c r="N5" s="10" t="s">
        <v>110</v>
      </c>
      <c r="O5" s="10" t="s">
        <v>111</v>
      </c>
      <c r="P5" s="10" t="s">
        <v>13</v>
      </c>
      <c r="Q5" s="10" t="s">
        <v>14</v>
      </c>
      <c r="R5" s="10" t="s">
        <v>15</v>
      </c>
      <c r="S5" s="10" t="s">
        <v>16</v>
      </c>
      <c r="T5" s="10" t="s">
        <v>17</v>
      </c>
      <c r="U5" s="27" t="s">
        <v>109</v>
      </c>
      <c r="V5" s="27" t="s">
        <v>114</v>
      </c>
      <c r="W5" s="27" t="s">
        <v>115</v>
      </c>
      <c r="X5" s="27" t="s">
        <v>116</v>
      </c>
    </row>
    <row r="6" spans="1:33" ht="35.1" customHeight="1" thickTop="1" thickBot="1" x14ac:dyDescent="0.3">
      <c r="A6" s="3" t="s">
        <v>18</v>
      </c>
      <c r="B6" s="3"/>
      <c r="C6" s="3"/>
      <c r="D6" s="3"/>
      <c r="E6" s="3"/>
      <c r="F6" s="3"/>
      <c r="G6" s="3"/>
      <c r="H6" s="3"/>
      <c r="I6" s="4" t="s">
        <v>108</v>
      </c>
      <c r="J6" s="5">
        <f>+J7+J11+J14+J32</f>
        <v>347372084081</v>
      </c>
      <c r="K6" s="5">
        <f t="shared" ref="K6:T6" si="0">+K7+K11+K14+K32</f>
        <v>0</v>
      </c>
      <c r="L6" s="5">
        <f t="shared" si="0"/>
        <v>0</v>
      </c>
      <c r="M6" s="5">
        <f t="shared" si="0"/>
        <v>347372084081</v>
      </c>
      <c r="N6" s="5">
        <f t="shared" si="0"/>
        <v>0</v>
      </c>
      <c r="O6" s="5">
        <f>+M6-N6</f>
        <v>347372084081</v>
      </c>
      <c r="P6" s="5">
        <f t="shared" si="0"/>
        <v>211185023143.52002</v>
      </c>
      <c r="Q6" s="5">
        <f t="shared" si="0"/>
        <v>136187060937.48001</v>
      </c>
      <c r="R6" s="5">
        <f t="shared" si="0"/>
        <v>27107112111.080002</v>
      </c>
      <c r="S6" s="5">
        <f t="shared" si="0"/>
        <v>16975519227.459999</v>
      </c>
      <c r="T6" s="5">
        <f t="shared" si="0"/>
        <v>8366775708.25</v>
      </c>
      <c r="U6" s="23">
        <f t="shared" ref="U6:U37" si="1">+O6-R6</f>
        <v>320264971969.91998</v>
      </c>
      <c r="V6" s="24">
        <f t="shared" ref="V6:V37" si="2">+R6/O6</f>
        <v>7.8034802890951896E-2</v>
      </c>
      <c r="W6" s="24">
        <f t="shared" ref="W6:W37" si="3">+S6/O6</f>
        <v>4.8868403666834835E-2</v>
      </c>
      <c r="X6" s="24">
        <f t="shared" ref="X6:X37" si="4">+T6/O6</f>
        <v>2.4085918505469314E-2</v>
      </c>
      <c r="Y6" s="2"/>
    </row>
    <row r="7" spans="1:33" ht="35.1" customHeight="1" thickTop="1" thickBot="1" x14ac:dyDescent="0.3">
      <c r="A7" s="11" t="s">
        <v>18</v>
      </c>
      <c r="B7" s="11"/>
      <c r="C7" s="11"/>
      <c r="D7" s="11"/>
      <c r="E7" s="11"/>
      <c r="F7" s="11"/>
      <c r="G7" s="11"/>
      <c r="H7" s="11"/>
      <c r="I7" s="12" t="s">
        <v>102</v>
      </c>
      <c r="J7" s="13">
        <f>SUM(J8:J10)</f>
        <v>36872287000</v>
      </c>
      <c r="K7" s="13">
        <f t="shared" ref="K7:T7" si="5">SUM(K8:K10)</f>
        <v>0</v>
      </c>
      <c r="L7" s="13">
        <f t="shared" si="5"/>
        <v>0</v>
      </c>
      <c r="M7" s="13">
        <f t="shared" si="5"/>
        <v>36872287000</v>
      </c>
      <c r="N7" s="13">
        <f t="shared" si="5"/>
        <v>0</v>
      </c>
      <c r="O7" s="14">
        <f t="shared" ref="O7:O58" si="6">+M7-N7</f>
        <v>36872287000</v>
      </c>
      <c r="P7" s="13">
        <f t="shared" si="5"/>
        <v>36522287000</v>
      </c>
      <c r="Q7" s="13">
        <f t="shared" si="5"/>
        <v>350000000</v>
      </c>
      <c r="R7" s="13">
        <f t="shared" si="5"/>
        <v>2817848415.52</v>
      </c>
      <c r="S7" s="13">
        <f t="shared" si="5"/>
        <v>2529197602.52</v>
      </c>
      <c r="T7" s="13">
        <f t="shared" si="5"/>
        <v>2473072160.4400001</v>
      </c>
      <c r="U7" s="25">
        <f t="shared" si="1"/>
        <v>34054438584.48</v>
      </c>
      <c r="V7" s="26">
        <f t="shared" si="2"/>
        <v>7.6421850793252935E-2</v>
      </c>
      <c r="W7" s="26">
        <f t="shared" si="3"/>
        <v>6.8593456178077591E-2</v>
      </c>
      <c r="X7" s="26">
        <f t="shared" si="4"/>
        <v>6.7071298301621493E-2</v>
      </c>
      <c r="Y7" s="2"/>
    </row>
    <row r="8" spans="1:33" ht="35.1" customHeight="1" thickTop="1" thickBot="1" x14ac:dyDescent="0.3">
      <c r="A8" s="6" t="s">
        <v>18</v>
      </c>
      <c r="B8" s="6" t="s">
        <v>19</v>
      </c>
      <c r="C8" s="6" t="s">
        <v>19</v>
      </c>
      <c r="D8" s="6" t="s">
        <v>19</v>
      </c>
      <c r="E8" s="6"/>
      <c r="F8" s="6" t="s">
        <v>20</v>
      </c>
      <c r="G8" s="6" t="s">
        <v>21</v>
      </c>
      <c r="H8" s="6" t="s">
        <v>22</v>
      </c>
      <c r="I8" s="7" t="s">
        <v>23</v>
      </c>
      <c r="J8" s="8">
        <v>20290659000</v>
      </c>
      <c r="K8" s="8">
        <v>0</v>
      </c>
      <c r="L8" s="8">
        <v>0</v>
      </c>
      <c r="M8" s="8">
        <v>20290659000</v>
      </c>
      <c r="N8" s="8">
        <v>0</v>
      </c>
      <c r="O8" s="16">
        <f t="shared" si="6"/>
        <v>20290659000</v>
      </c>
      <c r="P8" s="8">
        <v>20190659000</v>
      </c>
      <c r="Q8" s="8">
        <v>100000000</v>
      </c>
      <c r="R8" s="8">
        <v>1393731537.9400001</v>
      </c>
      <c r="S8" s="8">
        <v>1393731537.9400001</v>
      </c>
      <c r="T8" s="8">
        <v>1364282636.5</v>
      </c>
      <c r="U8" s="23">
        <f t="shared" si="1"/>
        <v>18896927462.060001</v>
      </c>
      <c r="V8" s="24">
        <f t="shared" si="2"/>
        <v>6.8688332790965534E-2</v>
      </c>
      <c r="W8" s="24">
        <f t="shared" si="3"/>
        <v>6.8688332790965534E-2</v>
      </c>
      <c r="X8" s="24">
        <f t="shared" si="4"/>
        <v>6.7236980154267045E-2</v>
      </c>
      <c r="Y8" s="19"/>
      <c r="Z8" s="17"/>
      <c r="AA8" s="17"/>
      <c r="AB8" s="17"/>
      <c r="AC8" s="17"/>
      <c r="AD8" s="17"/>
      <c r="AE8" s="17"/>
      <c r="AF8" s="17"/>
      <c r="AG8" s="17"/>
    </row>
    <row r="9" spans="1:33" ht="35.1" customHeight="1" thickTop="1" thickBot="1" x14ac:dyDescent="0.3">
      <c r="A9" s="6" t="s">
        <v>18</v>
      </c>
      <c r="B9" s="6" t="s">
        <v>19</v>
      </c>
      <c r="C9" s="6" t="s">
        <v>19</v>
      </c>
      <c r="D9" s="6" t="s">
        <v>24</v>
      </c>
      <c r="E9" s="6"/>
      <c r="F9" s="6" t="s">
        <v>20</v>
      </c>
      <c r="G9" s="6" t="s">
        <v>21</v>
      </c>
      <c r="H9" s="6" t="s">
        <v>22</v>
      </c>
      <c r="I9" s="7" t="s">
        <v>25</v>
      </c>
      <c r="J9" s="8">
        <v>7522407000</v>
      </c>
      <c r="K9" s="8">
        <v>0</v>
      </c>
      <c r="L9" s="8">
        <v>0</v>
      </c>
      <c r="M9" s="8">
        <v>7522407000</v>
      </c>
      <c r="N9" s="8">
        <v>0</v>
      </c>
      <c r="O9" s="16">
        <f t="shared" si="6"/>
        <v>7522407000</v>
      </c>
      <c r="P9" s="8">
        <v>7472407000</v>
      </c>
      <c r="Q9" s="8">
        <v>50000000</v>
      </c>
      <c r="R9" s="8">
        <v>906076688</v>
      </c>
      <c r="S9" s="8">
        <v>617425875</v>
      </c>
      <c r="T9" s="8">
        <v>617425875</v>
      </c>
      <c r="U9" s="23">
        <f t="shared" si="1"/>
        <v>6616330312</v>
      </c>
      <c r="V9" s="24">
        <f t="shared" si="2"/>
        <v>0.12045036754857853</v>
      </c>
      <c r="W9" s="24">
        <f t="shared" si="3"/>
        <v>8.2078233070877443E-2</v>
      </c>
      <c r="X9" s="24">
        <f t="shared" si="4"/>
        <v>8.2078233070877443E-2</v>
      </c>
      <c r="Y9" s="19"/>
      <c r="Z9" s="17"/>
      <c r="AA9" s="17"/>
      <c r="AB9" s="17"/>
      <c r="AC9" s="17"/>
      <c r="AD9" s="17"/>
      <c r="AE9" s="17"/>
      <c r="AF9" s="17"/>
      <c r="AG9" s="17"/>
    </row>
    <row r="10" spans="1:33" ht="35.1" customHeight="1" thickTop="1" thickBot="1" x14ac:dyDescent="0.3">
      <c r="A10" s="6" t="s">
        <v>18</v>
      </c>
      <c r="B10" s="6" t="s">
        <v>19</v>
      </c>
      <c r="C10" s="6" t="s">
        <v>19</v>
      </c>
      <c r="D10" s="6" t="s">
        <v>26</v>
      </c>
      <c r="E10" s="6"/>
      <c r="F10" s="6" t="s">
        <v>20</v>
      </c>
      <c r="G10" s="6" t="s">
        <v>21</v>
      </c>
      <c r="H10" s="6" t="s">
        <v>22</v>
      </c>
      <c r="I10" s="7" t="s">
        <v>27</v>
      </c>
      <c r="J10" s="8">
        <v>9059221000</v>
      </c>
      <c r="K10" s="8">
        <v>0</v>
      </c>
      <c r="L10" s="8">
        <v>0</v>
      </c>
      <c r="M10" s="8">
        <v>9059221000</v>
      </c>
      <c r="N10" s="8">
        <v>0</v>
      </c>
      <c r="O10" s="16">
        <f t="shared" si="6"/>
        <v>9059221000</v>
      </c>
      <c r="P10" s="8">
        <v>8859221000</v>
      </c>
      <c r="Q10" s="8">
        <v>200000000</v>
      </c>
      <c r="R10" s="8">
        <v>518040189.57999998</v>
      </c>
      <c r="S10" s="8">
        <v>518040189.57999998</v>
      </c>
      <c r="T10" s="8">
        <v>491363648.94</v>
      </c>
      <c r="U10" s="23">
        <f t="shared" si="1"/>
        <v>8541180810.4200001</v>
      </c>
      <c r="V10" s="24">
        <f t="shared" si="2"/>
        <v>5.7183745664224329E-2</v>
      </c>
      <c r="W10" s="24">
        <f t="shared" si="3"/>
        <v>5.7183745664224329E-2</v>
      </c>
      <c r="X10" s="24">
        <f t="shared" si="4"/>
        <v>5.4239061939210888E-2</v>
      </c>
      <c r="Y10" s="19"/>
      <c r="Z10" s="17"/>
      <c r="AA10" s="17"/>
      <c r="AB10" s="17"/>
      <c r="AC10" s="17"/>
      <c r="AD10" s="17"/>
      <c r="AE10" s="17"/>
      <c r="AF10" s="17"/>
      <c r="AG10" s="17"/>
    </row>
    <row r="11" spans="1:33" ht="35.1" customHeight="1" thickTop="1" thickBot="1" x14ac:dyDescent="0.3">
      <c r="A11" s="11" t="s">
        <v>18</v>
      </c>
      <c r="B11" s="11"/>
      <c r="C11" s="11"/>
      <c r="D11" s="11"/>
      <c r="E11" s="11"/>
      <c r="F11" s="11"/>
      <c r="G11" s="11"/>
      <c r="H11" s="11"/>
      <c r="I11" s="12" t="s">
        <v>103</v>
      </c>
      <c r="J11" s="13">
        <f>+J12+J13</f>
        <v>19506183033</v>
      </c>
      <c r="K11" s="13">
        <f t="shared" ref="K11:T11" si="7">+K12+K13</f>
        <v>0</v>
      </c>
      <c r="L11" s="13">
        <f t="shared" si="7"/>
        <v>0</v>
      </c>
      <c r="M11" s="13">
        <f t="shared" si="7"/>
        <v>19506183033</v>
      </c>
      <c r="N11" s="13">
        <f t="shared" si="7"/>
        <v>0</v>
      </c>
      <c r="O11" s="14">
        <f t="shared" si="6"/>
        <v>19506183033</v>
      </c>
      <c r="P11" s="13">
        <f t="shared" si="7"/>
        <v>15590444552.26</v>
      </c>
      <c r="Q11" s="13">
        <f t="shared" si="7"/>
        <v>3915738480.7399998</v>
      </c>
      <c r="R11" s="13">
        <f t="shared" si="7"/>
        <v>9837458109.1399994</v>
      </c>
      <c r="S11" s="13">
        <f t="shared" si="7"/>
        <v>651189986.51999998</v>
      </c>
      <c r="T11" s="13">
        <f t="shared" si="7"/>
        <v>506620748.38999999</v>
      </c>
      <c r="U11" s="25">
        <f t="shared" si="1"/>
        <v>9668724923.8600006</v>
      </c>
      <c r="V11" s="26">
        <f t="shared" si="2"/>
        <v>0.50432512052702827</v>
      </c>
      <c r="W11" s="26">
        <f t="shared" si="3"/>
        <v>3.338377300255696E-2</v>
      </c>
      <c r="X11" s="26">
        <f t="shared" si="4"/>
        <v>2.5972315933512648E-2</v>
      </c>
      <c r="Y11" s="2"/>
    </row>
    <row r="12" spans="1:33" ht="35.1" customHeight="1" thickTop="1" thickBot="1" x14ac:dyDescent="0.3">
      <c r="A12" s="6" t="s">
        <v>18</v>
      </c>
      <c r="B12" s="6" t="s">
        <v>24</v>
      </c>
      <c r="C12" s="6" t="s">
        <v>19</v>
      </c>
      <c r="D12" s="6"/>
      <c r="E12" s="6"/>
      <c r="F12" s="6" t="s">
        <v>20</v>
      </c>
      <c r="G12" s="6" t="s">
        <v>21</v>
      </c>
      <c r="H12" s="6" t="s">
        <v>22</v>
      </c>
      <c r="I12" s="7" t="s">
        <v>28</v>
      </c>
      <c r="J12" s="8">
        <v>50000000</v>
      </c>
      <c r="K12" s="8">
        <v>0</v>
      </c>
      <c r="L12" s="8">
        <v>0</v>
      </c>
      <c r="M12" s="8">
        <v>50000000</v>
      </c>
      <c r="N12" s="8">
        <v>0</v>
      </c>
      <c r="O12" s="16">
        <f t="shared" si="6"/>
        <v>50000000</v>
      </c>
      <c r="P12" s="8">
        <v>5000000</v>
      </c>
      <c r="Q12" s="8">
        <v>45000000</v>
      </c>
      <c r="R12" s="8">
        <v>5000000</v>
      </c>
      <c r="S12" s="8">
        <v>5000000</v>
      </c>
      <c r="T12" s="8">
        <v>5000000</v>
      </c>
      <c r="U12" s="23">
        <f t="shared" si="1"/>
        <v>45000000</v>
      </c>
      <c r="V12" s="24">
        <f t="shared" si="2"/>
        <v>0.1</v>
      </c>
      <c r="W12" s="24">
        <f t="shared" si="3"/>
        <v>0.1</v>
      </c>
      <c r="X12" s="24">
        <f t="shared" si="4"/>
        <v>0.1</v>
      </c>
      <c r="Y12" s="19"/>
      <c r="Z12" s="17"/>
      <c r="AA12" s="17"/>
      <c r="AB12" s="17"/>
      <c r="AC12" s="17"/>
      <c r="AD12" s="17"/>
    </row>
    <row r="13" spans="1:33" ht="35.1" customHeight="1" thickTop="1" thickBot="1" x14ac:dyDescent="0.3">
      <c r="A13" s="6" t="s">
        <v>18</v>
      </c>
      <c r="B13" s="6" t="s">
        <v>24</v>
      </c>
      <c r="C13" s="6" t="s">
        <v>24</v>
      </c>
      <c r="D13" s="6"/>
      <c r="E13" s="6"/>
      <c r="F13" s="6" t="s">
        <v>20</v>
      </c>
      <c r="G13" s="6" t="s">
        <v>21</v>
      </c>
      <c r="H13" s="6" t="s">
        <v>22</v>
      </c>
      <c r="I13" s="7" t="s">
        <v>29</v>
      </c>
      <c r="J13" s="8">
        <v>19456183033</v>
      </c>
      <c r="K13" s="8">
        <v>0</v>
      </c>
      <c r="L13" s="8">
        <v>0</v>
      </c>
      <c r="M13" s="8">
        <v>19456183033</v>
      </c>
      <c r="N13" s="8">
        <v>0</v>
      </c>
      <c r="O13" s="16">
        <f t="shared" si="6"/>
        <v>19456183033</v>
      </c>
      <c r="P13" s="8">
        <v>15585444552.26</v>
      </c>
      <c r="Q13" s="8">
        <v>3870738480.7399998</v>
      </c>
      <c r="R13" s="8">
        <v>9832458109.1399994</v>
      </c>
      <c r="S13" s="8">
        <v>646189986.51999998</v>
      </c>
      <c r="T13" s="8">
        <v>501620748.38999999</v>
      </c>
      <c r="U13" s="23">
        <f t="shared" si="1"/>
        <v>9623724923.8600006</v>
      </c>
      <c r="V13" s="24">
        <f t="shared" si="2"/>
        <v>0.50536418641122882</v>
      </c>
      <c r="W13" s="24">
        <f t="shared" si="3"/>
        <v>3.3212577483671124E-2</v>
      </c>
      <c r="X13" s="24">
        <f t="shared" si="4"/>
        <v>2.57820738805341E-2</v>
      </c>
      <c r="Y13" s="19"/>
      <c r="Z13" s="17"/>
      <c r="AA13" s="17"/>
      <c r="AB13" s="17"/>
      <c r="AC13" s="17"/>
      <c r="AD13" s="17"/>
    </row>
    <row r="14" spans="1:33" ht="35.1" customHeight="1" thickTop="1" thickBot="1" x14ac:dyDescent="0.3">
      <c r="A14" s="11" t="s">
        <v>18</v>
      </c>
      <c r="B14" s="11"/>
      <c r="C14" s="11"/>
      <c r="D14" s="11"/>
      <c r="E14" s="11"/>
      <c r="F14" s="11"/>
      <c r="G14" s="11"/>
      <c r="H14" s="11"/>
      <c r="I14" s="12" t="s">
        <v>104</v>
      </c>
      <c r="J14" s="15">
        <f>SUM(J15:J31)</f>
        <v>278902892048</v>
      </c>
      <c r="K14" s="15">
        <f t="shared" ref="K14:T14" si="8">SUM(K15:K31)</f>
        <v>0</v>
      </c>
      <c r="L14" s="15">
        <f t="shared" si="8"/>
        <v>0</v>
      </c>
      <c r="M14" s="15">
        <f t="shared" si="8"/>
        <v>278902892048</v>
      </c>
      <c r="N14" s="15">
        <f t="shared" si="8"/>
        <v>0</v>
      </c>
      <c r="O14" s="14">
        <f t="shared" si="6"/>
        <v>278902892048</v>
      </c>
      <c r="P14" s="15">
        <f t="shared" si="8"/>
        <v>150008031843.26001</v>
      </c>
      <c r="Q14" s="15">
        <f t="shared" si="8"/>
        <v>128894860204.74001</v>
      </c>
      <c r="R14" s="15">
        <f t="shared" si="8"/>
        <v>5387545838.4200001</v>
      </c>
      <c r="S14" s="15">
        <f t="shared" si="8"/>
        <v>5387545838.4200001</v>
      </c>
      <c r="T14" s="15">
        <f t="shared" si="8"/>
        <v>5387082799.4200001</v>
      </c>
      <c r="U14" s="25">
        <f t="shared" si="1"/>
        <v>273515346209.57999</v>
      </c>
      <c r="V14" s="26">
        <f t="shared" si="2"/>
        <v>1.9316923531552291E-2</v>
      </c>
      <c r="W14" s="26">
        <f t="shared" si="3"/>
        <v>1.9316923531552291E-2</v>
      </c>
      <c r="X14" s="26">
        <f t="shared" si="4"/>
        <v>1.9315263315709423E-2</v>
      </c>
      <c r="Y14" s="2"/>
    </row>
    <row r="15" spans="1:33" ht="84.75" customHeight="1" thickTop="1" thickBot="1" x14ac:dyDescent="0.3">
      <c r="A15" s="6" t="s">
        <v>18</v>
      </c>
      <c r="B15" s="6" t="s">
        <v>26</v>
      </c>
      <c r="C15" s="6" t="s">
        <v>19</v>
      </c>
      <c r="D15" s="6" t="s">
        <v>19</v>
      </c>
      <c r="E15" s="6" t="s">
        <v>30</v>
      </c>
      <c r="F15" s="6" t="s">
        <v>20</v>
      </c>
      <c r="G15" s="6" t="s">
        <v>21</v>
      </c>
      <c r="H15" s="6" t="s">
        <v>22</v>
      </c>
      <c r="I15" s="7" t="s">
        <v>31</v>
      </c>
      <c r="J15" s="9">
        <v>136342798560</v>
      </c>
      <c r="K15" s="9">
        <v>0</v>
      </c>
      <c r="L15" s="9">
        <v>0</v>
      </c>
      <c r="M15" s="9">
        <v>136342798560</v>
      </c>
      <c r="N15" s="9">
        <v>0</v>
      </c>
      <c r="O15" s="16">
        <f t="shared" si="6"/>
        <v>136342798560</v>
      </c>
      <c r="P15" s="9">
        <v>136342798560</v>
      </c>
      <c r="Q15" s="9">
        <v>0</v>
      </c>
      <c r="R15" s="9">
        <v>0</v>
      </c>
      <c r="S15" s="9">
        <v>0</v>
      </c>
      <c r="T15" s="9">
        <v>0</v>
      </c>
      <c r="U15" s="23">
        <f t="shared" si="1"/>
        <v>136342798560</v>
      </c>
      <c r="V15" s="24">
        <f t="shared" si="2"/>
        <v>0</v>
      </c>
      <c r="W15" s="24">
        <f t="shared" si="3"/>
        <v>0</v>
      </c>
      <c r="X15" s="24">
        <f t="shared" si="4"/>
        <v>0</v>
      </c>
      <c r="Y15" s="19"/>
      <c r="Z15" s="17"/>
      <c r="AA15" s="17"/>
      <c r="AB15" s="17"/>
      <c r="AC15" s="17"/>
      <c r="AD15" s="17"/>
      <c r="AE15" s="17"/>
    </row>
    <row r="16" spans="1:33" ht="65.25" customHeight="1" thickTop="1" thickBot="1" x14ac:dyDescent="0.3">
      <c r="A16" s="6" t="s">
        <v>18</v>
      </c>
      <c r="B16" s="6" t="s">
        <v>26</v>
      </c>
      <c r="C16" s="6" t="s">
        <v>24</v>
      </c>
      <c r="D16" s="6" t="s">
        <v>24</v>
      </c>
      <c r="E16" s="6" t="s">
        <v>32</v>
      </c>
      <c r="F16" s="6" t="s">
        <v>20</v>
      </c>
      <c r="G16" s="6" t="s">
        <v>21</v>
      </c>
      <c r="H16" s="6" t="s">
        <v>22</v>
      </c>
      <c r="I16" s="7" t="s">
        <v>33</v>
      </c>
      <c r="J16" s="9">
        <v>45026000</v>
      </c>
      <c r="K16" s="9">
        <v>0</v>
      </c>
      <c r="L16" s="9">
        <v>0</v>
      </c>
      <c r="M16" s="9">
        <v>45026000</v>
      </c>
      <c r="N16" s="9">
        <v>0</v>
      </c>
      <c r="O16" s="16">
        <f t="shared" si="6"/>
        <v>45026000</v>
      </c>
      <c r="P16" s="9">
        <v>0</v>
      </c>
      <c r="Q16" s="9">
        <v>45026000</v>
      </c>
      <c r="R16" s="9">
        <v>0</v>
      </c>
      <c r="S16" s="9">
        <v>0</v>
      </c>
      <c r="T16" s="9">
        <v>0</v>
      </c>
      <c r="U16" s="23">
        <f t="shared" si="1"/>
        <v>45026000</v>
      </c>
      <c r="V16" s="24">
        <f t="shared" si="2"/>
        <v>0</v>
      </c>
      <c r="W16" s="24">
        <f t="shared" si="3"/>
        <v>0</v>
      </c>
      <c r="X16" s="24">
        <f t="shared" si="4"/>
        <v>0</v>
      </c>
      <c r="Y16" s="19"/>
      <c r="Z16" s="17"/>
      <c r="AA16" s="17"/>
      <c r="AB16" s="17"/>
      <c r="AC16" s="17"/>
      <c r="AD16" s="17"/>
      <c r="AE16" s="17"/>
    </row>
    <row r="17" spans="1:31" ht="48" customHeight="1" thickTop="1" thickBot="1" x14ac:dyDescent="0.3">
      <c r="A17" s="6" t="s">
        <v>18</v>
      </c>
      <c r="B17" s="6" t="s">
        <v>26</v>
      </c>
      <c r="C17" s="6" t="s">
        <v>24</v>
      </c>
      <c r="D17" s="6" t="s">
        <v>24</v>
      </c>
      <c r="E17" s="6" t="s">
        <v>34</v>
      </c>
      <c r="F17" s="6" t="s">
        <v>20</v>
      </c>
      <c r="G17" s="6" t="s">
        <v>21</v>
      </c>
      <c r="H17" s="6" t="s">
        <v>22</v>
      </c>
      <c r="I17" s="7" t="s">
        <v>35</v>
      </c>
      <c r="J17" s="9">
        <v>281057000</v>
      </c>
      <c r="K17" s="9">
        <v>0</v>
      </c>
      <c r="L17" s="9">
        <v>0</v>
      </c>
      <c r="M17" s="9">
        <v>281057000</v>
      </c>
      <c r="N17" s="9">
        <v>0</v>
      </c>
      <c r="O17" s="16">
        <f t="shared" si="6"/>
        <v>281057000</v>
      </c>
      <c r="P17" s="9">
        <v>0</v>
      </c>
      <c r="Q17" s="9">
        <v>281057000</v>
      </c>
      <c r="R17" s="9">
        <v>0</v>
      </c>
      <c r="S17" s="9">
        <v>0</v>
      </c>
      <c r="T17" s="9">
        <v>0</v>
      </c>
      <c r="U17" s="23">
        <f t="shared" si="1"/>
        <v>281057000</v>
      </c>
      <c r="V17" s="24">
        <f t="shared" si="2"/>
        <v>0</v>
      </c>
      <c r="W17" s="24">
        <f t="shared" si="3"/>
        <v>0</v>
      </c>
      <c r="X17" s="24">
        <f t="shared" si="4"/>
        <v>0</v>
      </c>
      <c r="Y17" s="19"/>
      <c r="Z17" s="17"/>
      <c r="AA17" s="17"/>
      <c r="AB17" s="17"/>
      <c r="AC17" s="17"/>
      <c r="AD17" s="17"/>
      <c r="AE17" s="17"/>
    </row>
    <row r="18" spans="1:31" ht="46.5" customHeight="1" thickTop="1" thickBot="1" x14ac:dyDescent="0.3">
      <c r="A18" s="6" t="s">
        <v>18</v>
      </c>
      <c r="B18" s="6" t="s">
        <v>26</v>
      </c>
      <c r="C18" s="6" t="s">
        <v>24</v>
      </c>
      <c r="D18" s="6" t="s">
        <v>24</v>
      </c>
      <c r="E18" s="6" t="s">
        <v>36</v>
      </c>
      <c r="F18" s="6" t="s">
        <v>20</v>
      </c>
      <c r="G18" s="6" t="s">
        <v>21</v>
      </c>
      <c r="H18" s="6" t="s">
        <v>22</v>
      </c>
      <c r="I18" s="7" t="s">
        <v>37</v>
      </c>
      <c r="J18" s="9">
        <v>1317735051</v>
      </c>
      <c r="K18" s="9">
        <v>0</v>
      </c>
      <c r="L18" s="9">
        <v>0</v>
      </c>
      <c r="M18" s="9">
        <v>1317735051</v>
      </c>
      <c r="N18" s="9">
        <v>0</v>
      </c>
      <c r="O18" s="16">
        <f t="shared" si="6"/>
        <v>1317735051</v>
      </c>
      <c r="P18" s="9">
        <v>0</v>
      </c>
      <c r="Q18" s="9">
        <v>1317735051</v>
      </c>
      <c r="R18" s="9">
        <v>0</v>
      </c>
      <c r="S18" s="9">
        <v>0</v>
      </c>
      <c r="T18" s="9">
        <v>0</v>
      </c>
      <c r="U18" s="23">
        <f t="shared" si="1"/>
        <v>1317735051</v>
      </c>
      <c r="V18" s="24">
        <f t="shared" si="2"/>
        <v>0</v>
      </c>
      <c r="W18" s="24">
        <f t="shared" si="3"/>
        <v>0</v>
      </c>
      <c r="X18" s="24">
        <f t="shared" si="4"/>
        <v>0</v>
      </c>
      <c r="Y18" s="19"/>
      <c r="Z18" s="17"/>
      <c r="AA18" s="17"/>
      <c r="AB18" s="17"/>
      <c r="AC18" s="17"/>
      <c r="AD18" s="17"/>
      <c r="AE18" s="17"/>
    </row>
    <row r="19" spans="1:31" ht="54.75" customHeight="1" thickTop="1" thickBot="1" x14ac:dyDescent="0.3">
      <c r="A19" s="6" t="s">
        <v>18</v>
      </c>
      <c r="B19" s="6" t="s">
        <v>26</v>
      </c>
      <c r="C19" s="6" t="s">
        <v>24</v>
      </c>
      <c r="D19" s="6" t="s">
        <v>24</v>
      </c>
      <c r="E19" s="6" t="s">
        <v>38</v>
      </c>
      <c r="F19" s="6" t="s">
        <v>20</v>
      </c>
      <c r="G19" s="6" t="s">
        <v>21</v>
      </c>
      <c r="H19" s="6" t="s">
        <v>22</v>
      </c>
      <c r="I19" s="7" t="s">
        <v>39</v>
      </c>
      <c r="J19" s="9">
        <v>4032646032</v>
      </c>
      <c r="K19" s="9">
        <v>0</v>
      </c>
      <c r="L19" s="9">
        <v>0</v>
      </c>
      <c r="M19" s="9">
        <v>4032646032</v>
      </c>
      <c r="N19" s="9">
        <v>0</v>
      </c>
      <c r="O19" s="16">
        <f t="shared" si="6"/>
        <v>4032646032</v>
      </c>
      <c r="P19" s="9">
        <v>0</v>
      </c>
      <c r="Q19" s="9">
        <v>4032646032</v>
      </c>
      <c r="R19" s="9">
        <v>0</v>
      </c>
      <c r="S19" s="9">
        <v>0</v>
      </c>
      <c r="T19" s="9">
        <v>0</v>
      </c>
      <c r="U19" s="23">
        <f t="shared" si="1"/>
        <v>4032646032</v>
      </c>
      <c r="V19" s="24">
        <f t="shared" si="2"/>
        <v>0</v>
      </c>
      <c r="W19" s="24">
        <f t="shared" si="3"/>
        <v>0</v>
      </c>
      <c r="X19" s="24">
        <f t="shared" si="4"/>
        <v>0</v>
      </c>
      <c r="Y19" s="19"/>
      <c r="Z19" s="17"/>
      <c r="AA19" s="17"/>
      <c r="AB19" s="17"/>
      <c r="AC19" s="17"/>
      <c r="AD19" s="17"/>
      <c r="AE19" s="17"/>
    </row>
    <row r="20" spans="1:31" ht="48.75" customHeight="1" thickTop="1" thickBot="1" x14ac:dyDescent="0.3">
      <c r="A20" s="6" t="s">
        <v>18</v>
      </c>
      <c r="B20" s="6" t="s">
        <v>26</v>
      </c>
      <c r="C20" s="6" t="s">
        <v>24</v>
      </c>
      <c r="D20" s="6" t="s">
        <v>24</v>
      </c>
      <c r="E20" s="6" t="s">
        <v>40</v>
      </c>
      <c r="F20" s="6" t="s">
        <v>20</v>
      </c>
      <c r="G20" s="6" t="s">
        <v>21</v>
      </c>
      <c r="H20" s="6" t="s">
        <v>22</v>
      </c>
      <c r="I20" s="7" t="s">
        <v>41</v>
      </c>
      <c r="J20" s="9">
        <v>971814405</v>
      </c>
      <c r="K20" s="9">
        <v>0</v>
      </c>
      <c r="L20" s="9">
        <v>0</v>
      </c>
      <c r="M20" s="9">
        <v>971814405</v>
      </c>
      <c r="N20" s="9">
        <v>0</v>
      </c>
      <c r="O20" s="16">
        <f t="shared" si="6"/>
        <v>971814405</v>
      </c>
      <c r="P20" s="9">
        <v>0</v>
      </c>
      <c r="Q20" s="9">
        <v>971814405</v>
      </c>
      <c r="R20" s="9">
        <v>0</v>
      </c>
      <c r="S20" s="9">
        <v>0</v>
      </c>
      <c r="T20" s="9">
        <v>0</v>
      </c>
      <c r="U20" s="23">
        <f t="shared" si="1"/>
        <v>971814405</v>
      </c>
      <c r="V20" s="24">
        <f t="shared" si="2"/>
        <v>0</v>
      </c>
      <c r="W20" s="24">
        <f t="shared" si="3"/>
        <v>0</v>
      </c>
      <c r="X20" s="24">
        <f t="shared" si="4"/>
        <v>0</v>
      </c>
      <c r="Y20" s="19"/>
      <c r="Z20" s="17"/>
      <c r="AA20" s="17"/>
      <c r="AB20" s="17"/>
      <c r="AC20" s="17"/>
      <c r="AD20" s="17"/>
      <c r="AE20" s="17"/>
    </row>
    <row r="21" spans="1:31" ht="35.1" customHeight="1" thickTop="1" thickBot="1" x14ac:dyDescent="0.3">
      <c r="A21" s="6" t="s">
        <v>18</v>
      </c>
      <c r="B21" s="6" t="s">
        <v>26</v>
      </c>
      <c r="C21" s="6" t="s">
        <v>26</v>
      </c>
      <c r="D21" s="6" t="s">
        <v>42</v>
      </c>
      <c r="E21" s="6" t="s">
        <v>43</v>
      </c>
      <c r="F21" s="6" t="s">
        <v>20</v>
      </c>
      <c r="G21" s="6" t="s">
        <v>21</v>
      </c>
      <c r="H21" s="6" t="s">
        <v>22</v>
      </c>
      <c r="I21" s="7" t="s">
        <v>44</v>
      </c>
      <c r="J21" s="9">
        <v>29219509000</v>
      </c>
      <c r="K21" s="9">
        <v>0</v>
      </c>
      <c r="L21" s="9">
        <v>0</v>
      </c>
      <c r="M21" s="9">
        <v>29219509000</v>
      </c>
      <c r="N21" s="9">
        <v>0</v>
      </c>
      <c r="O21" s="16">
        <f t="shared" si="6"/>
        <v>29219509000</v>
      </c>
      <c r="P21" s="9">
        <v>0</v>
      </c>
      <c r="Q21" s="9">
        <v>29219509000</v>
      </c>
      <c r="R21" s="9">
        <v>0</v>
      </c>
      <c r="S21" s="9">
        <v>0</v>
      </c>
      <c r="T21" s="9">
        <v>0</v>
      </c>
      <c r="U21" s="23">
        <f t="shared" si="1"/>
        <v>29219509000</v>
      </c>
      <c r="V21" s="24">
        <f t="shared" si="2"/>
        <v>0</v>
      </c>
      <c r="W21" s="24">
        <f t="shared" si="3"/>
        <v>0</v>
      </c>
      <c r="X21" s="24">
        <f t="shared" si="4"/>
        <v>0</v>
      </c>
      <c r="Y21" s="19"/>
      <c r="Z21" s="17"/>
      <c r="AA21" s="17"/>
      <c r="AB21" s="17"/>
      <c r="AC21" s="17"/>
      <c r="AD21" s="17"/>
      <c r="AE21" s="17"/>
    </row>
    <row r="22" spans="1:31" ht="35.1" customHeight="1" thickTop="1" thickBot="1" x14ac:dyDescent="0.3">
      <c r="A22" s="6" t="s">
        <v>18</v>
      </c>
      <c r="B22" s="6" t="s">
        <v>26</v>
      </c>
      <c r="C22" s="6" t="s">
        <v>26</v>
      </c>
      <c r="D22" s="6" t="s">
        <v>42</v>
      </c>
      <c r="E22" s="6" t="s">
        <v>43</v>
      </c>
      <c r="F22" s="6" t="s">
        <v>20</v>
      </c>
      <c r="G22" s="6" t="s">
        <v>45</v>
      </c>
      <c r="H22" s="6" t="s">
        <v>46</v>
      </c>
      <c r="I22" s="7" t="s">
        <v>44</v>
      </c>
      <c r="J22" s="9">
        <v>20586800000</v>
      </c>
      <c r="K22" s="9">
        <v>0</v>
      </c>
      <c r="L22" s="9">
        <v>0</v>
      </c>
      <c r="M22" s="9">
        <v>20586800000</v>
      </c>
      <c r="N22" s="9">
        <v>0</v>
      </c>
      <c r="O22" s="16">
        <f t="shared" si="6"/>
        <v>20586800000</v>
      </c>
      <c r="P22" s="9">
        <v>0</v>
      </c>
      <c r="Q22" s="9">
        <v>20586800000</v>
      </c>
      <c r="R22" s="9">
        <v>0</v>
      </c>
      <c r="S22" s="9">
        <v>0</v>
      </c>
      <c r="T22" s="9">
        <v>0</v>
      </c>
      <c r="U22" s="23">
        <f t="shared" si="1"/>
        <v>20586800000</v>
      </c>
      <c r="V22" s="24">
        <f t="shared" si="2"/>
        <v>0</v>
      </c>
      <c r="W22" s="24">
        <f t="shared" si="3"/>
        <v>0</v>
      </c>
      <c r="X22" s="24">
        <f t="shared" si="4"/>
        <v>0</v>
      </c>
      <c r="Y22" s="19"/>
      <c r="Z22" s="17"/>
      <c r="AA22" s="17"/>
      <c r="AB22" s="17"/>
      <c r="AC22" s="17"/>
      <c r="AD22" s="17"/>
      <c r="AE22" s="17"/>
    </row>
    <row r="23" spans="1:31" ht="43.5" customHeight="1" thickTop="1" thickBot="1" x14ac:dyDescent="0.3">
      <c r="A23" s="6" t="s">
        <v>18</v>
      </c>
      <c r="B23" s="6" t="s">
        <v>26</v>
      </c>
      <c r="C23" s="6" t="s">
        <v>26</v>
      </c>
      <c r="D23" s="6" t="s">
        <v>42</v>
      </c>
      <c r="E23" s="6" t="s">
        <v>47</v>
      </c>
      <c r="F23" s="6" t="s">
        <v>20</v>
      </c>
      <c r="G23" s="6" t="s">
        <v>21</v>
      </c>
      <c r="H23" s="6" t="s">
        <v>22</v>
      </c>
      <c r="I23" s="7" t="s">
        <v>48</v>
      </c>
      <c r="J23" s="9">
        <v>8090000000</v>
      </c>
      <c r="K23" s="9">
        <v>0</v>
      </c>
      <c r="L23" s="9">
        <v>0</v>
      </c>
      <c r="M23" s="9">
        <v>8090000000</v>
      </c>
      <c r="N23" s="9">
        <v>0</v>
      </c>
      <c r="O23" s="16">
        <f t="shared" si="6"/>
        <v>8090000000</v>
      </c>
      <c r="P23" s="9">
        <v>8090000000</v>
      </c>
      <c r="Q23" s="9">
        <v>0</v>
      </c>
      <c r="R23" s="9">
        <v>0</v>
      </c>
      <c r="S23" s="9">
        <v>0</v>
      </c>
      <c r="T23" s="9">
        <v>0</v>
      </c>
      <c r="U23" s="23">
        <f t="shared" si="1"/>
        <v>8090000000</v>
      </c>
      <c r="V23" s="24">
        <f t="shared" si="2"/>
        <v>0</v>
      </c>
      <c r="W23" s="24">
        <f t="shared" si="3"/>
        <v>0</v>
      </c>
      <c r="X23" s="24">
        <f t="shared" si="4"/>
        <v>0</v>
      </c>
      <c r="Y23" s="19"/>
      <c r="Z23" s="17"/>
      <c r="AA23" s="17"/>
      <c r="AB23" s="17"/>
      <c r="AC23" s="17"/>
      <c r="AD23" s="17"/>
      <c r="AE23" s="17"/>
    </row>
    <row r="24" spans="1:31" ht="43.5" customHeight="1" thickTop="1" thickBot="1" x14ac:dyDescent="0.3">
      <c r="A24" s="6" t="s">
        <v>18</v>
      </c>
      <c r="B24" s="6" t="s">
        <v>26</v>
      </c>
      <c r="C24" s="6" t="s">
        <v>42</v>
      </c>
      <c r="D24" s="6" t="s">
        <v>24</v>
      </c>
      <c r="E24" s="6" t="s">
        <v>49</v>
      </c>
      <c r="F24" s="6" t="s">
        <v>20</v>
      </c>
      <c r="G24" s="6" t="s">
        <v>21</v>
      </c>
      <c r="H24" s="6" t="s">
        <v>22</v>
      </c>
      <c r="I24" s="7" t="s">
        <v>50</v>
      </c>
      <c r="J24" s="9">
        <v>601777000</v>
      </c>
      <c r="K24" s="9">
        <v>0</v>
      </c>
      <c r="L24" s="9">
        <v>0</v>
      </c>
      <c r="M24" s="9">
        <v>601777000</v>
      </c>
      <c r="N24" s="9">
        <v>0</v>
      </c>
      <c r="O24" s="16">
        <f t="shared" si="6"/>
        <v>601777000</v>
      </c>
      <c r="P24" s="9">
        <v>463039</v>
      </c>
      <c r="Q24" s="9">
        <v>601313961</v>
      </c>
      <c r="R24" s="9">
        <v>463039</v>
      </c>
      <c r="S24" s="9">
        <v>463039</v>
      </c>
      <c r="T24" s="9">
        <v>0</v>
      </c>
      <c r="U24" s="23">
        <f t="shared" si="1"/>
        <v>601313961</v>
      </c>
      <c r="V24" s="24">
        <f t="shared" si="2"/>
        <v>7.6945280394564769E-4</v>
      </c>
      <c r="W24" s="24">
        <f t="shared" si="3"/>
        <v>7.6945280394564769E-4</v>
      </c>
      <c r="X24" s="24">
        <f t="shared" si="4"/>
        <v>0</v>
      </c>
      <c r="Y24" s="19"/>
      <c r="Z24" s="17"/>
      <c r="AA24" s="17"/>
      <c r="AB24" s="17"/>
      <c r="AC24" s="17"/>
      <c r="AD24" s="17"/>
      <c r="AE24" s="17"/>
    </row>
    <row r="25" spans="1:31" ht="35.1" customHeight="1" thickTop="1" thickBot="1" x14ac:dyDescent="0.3">
      <c r="A25" s="6" t="s">
        <v>18</v>
      </c>
      <c r="B25" s="6" t="s">
        <v>26</v>
      </c>
      <c r="C25" s="6" t="s">
        <v>42</v>
      </c>
      <c r="D25" s="6" t="s">
        <v>24</v>
      </c>
      <c r="E25" s="6" t="s">
        <v>51</v>
      </c>
      <c r="F25" s="6" t="s">
        <v>20</v>
      </c>
      <c r="G25" s="6" t="s">
        <v>21</v>
      </c>
      <c r="H25" s="6" t="s">
        <v>22</v>
      </c>
      <c r="I25" s="7" t="s">
        <v>52</v>
      </c>
      <c r="J25" s="9">
        <v>1002209000</v>
      </c>
      <c r="K25" s="9">
        <v>0</v>
      </c>
      <c r="L25" s="9">
        <v>0</v>
      </c>
      <c r="M25" s="9">
        <v>1002209000</v>
      </c>
      <c r="N25" s="9">
        <v>0</v>
      </c>
      <c r="O25" s="16">
        <f t="shared" si="6"/>
        <v>1002209000</v>
      </c>
      <c r="P25" s="9">
        <v>85286000</v>
      </c>
      <c r="Q25" s="9">
        <v>916923000</v>
      </c>
      <c r="R25" s="9">
        <v>0</v>
      </c>
      <c r="S25" s="9">
        <v>0</v>
      </c>
      <c r="T25" s="9">
        <v>0</v>
      </c>
      <c r="U25" s="23">
        <f t="shared" si="1"/>
        <v>1002209000</v>
      </c>
      <c r="V25" s="24">
        <f t="shared" si="2"/>
        <v>0</v>
      </c>
      <c r="W25" s="24">
        <f t="shared" si="3"/>
        <v>0</v>
      </c>
      <c r="X25" s="24">
        <f t="shared" si="4"/>
        <v>0</v>
      </c>
      <c r="Y25" s="19"/>
      <c r="Z25" s="17"/>
      <c r="AA25" s="17"/>
      <c r="AB25" s="17"/>
      <c r="AC25" s="17"/>
      <c r="AD25" s="17"/>
      <c r="AE25" s="17"/>
    </row>
    <row r="26" spans="1:31" ht="46.5" customHeight="1" thickTop="1" thickBot="1" x14ac:dyDescent="0.3">
      <c r="A26" s="6" t="s">
        <v>18</v>
      </c>
      <c r="B26" s="6" t="s">
        <v>26</v>
      </c>
      <c r="C26" s="6" t="s">
        <v>42</v>
      </c>
      <c r="D26" s="6" t="s">
        <v>24</v>
      </c>
      <c r="E26" s="6" t="s">
        <v>53</v>
      </c>
      <c r="F26" s="6" t="s">
        <v>20</v>
      </c>
      <c r="G26" s="6" t="s">
        <v>21</v>
      </c>
      <c r="H26" s="6" t="s">
        <v>22</v>
      </c>
      <c r="I26" s="7" t="s">
        <v>54</v>
      </c>
      <c r="J26" s="9">
        <v>139217000</v>
      </c>
      <c r="K26" s="9">
        <v>0</v>
      </c>
      <c r="L26" s="9">
        <v>0</v>
      </c>
      <c r="M26" s="9">
        <v>139217000</v>
      </c>
      <c r="N26" s="9">
        <v>0</v>
      </c>
      <c r="O26" s="16">
        <f t="shared" si="6"/>
        <v>139217000</v>
      </c>
      <c r="P26" s="9">
        <v>139217000</v>
      </c>
      <c r="Q26" s="9">
        <v>0</v>
      </c>
      <c r="R26" s="9">
        <v>36815555.159999996</v>
      </c>
      <c r="S26" s="9">
        <v>36815555.159999996</v>
      </c>
      <c r="T26" s="9">
        <v>36815555.159999996</v>
      </c>
      <c r="U26" s="23">
        <f t="shared" si="1"/>
        <v>102401444.84</v>
      </c>
      <c r="V26" s="24">
        <f t="shared" si="2"/>
        <v>0.26444726692860782</v>
      </c>
      <c r="W26" s="24">
        <f t="shared" si="3"/>
        <v>0.26444726692860782</v>
      </c>
      <c r="X26" s="24">
        <f t="shared" si="4"/>
        <v>0.26444726692860782</v>
      </c>
      <c r="Y26" s="19"/>
      <c r="Z26" s="17"/>
      <c r="AA26" s="17"/>
      <c r="AB26" s="17"/>
      <c r="AC26" s="17"/>
      <c r="AD26" s="17"/>
      <c r="AE26" s="17"/>
    </row>
    <row r="27" spans="1:31" ht="47.25" customHeight="1" thickTop="1" thickBot="1" x14ac:dyDescent="0.3">
      <c r="A27" s="6" t="s">
        <v>18</v>
      </c>
      <c r="B27" s="6" t="s">
        <v>26</v>
      </c>
      <c r="C27" s="6" t="s">
        <v>42</v>
      </c>
      <c r="D27" s="6" t="s">
        <v>24</v>
      </c>
      <c r="E27" s="6" t="s">
        <v>55</v>
      </c>
      <c r="F27" s="6" t="s">
        <v>20</v>
      </c>
      <c r="G27" s="6" t="s">
        <v>21</v>
      </c>
      <c r="H27" s="6" t="s">
        <v>22</v>
      </c>
      <c r="I27" s="7" t="s">
        <v>56</v>
      </c>
      <c r="J27" s="9">
        <v>4100000</v>
      </c>
      <c r="K27" s="9">
        <v>0</v>
      </c>
      <c r="L27" s="9">
        <v>0</v>
      </c>
      <c r="M27" s="9">
        <v>4100000</v>
      </c>
      <c r="N27" s="9">
        <v>0</v>
      </c>
      <c r="O27" s="16">
        <f t="shared" si="6"/>
        <v>4100000</v>
      </c>
      <c r="P27" s="9">
        <v>132500</v>
      </c>
      <c r="Q27" s="9">
        <v>3967500</v>
      </c>
      <c r="R27" s="9">
        <v>132500</v>
      </c>
      <c r="S27" s="9">
        <v>132500</v>
      </c>
      <c r="T27" s="9">
        <v>132500</v>
      </c>
      <c r="U27" s="23">
        <f t="shared" si="1"/>
        <v>3967500</v>
      </c>
      <c r="V27" s="24">
        <f t="shared" si="2"/>
        <v>3.2317073170731708E-2</v>
      </c>
      <c r="W27" s="24">
        <f t="shared" si="3"/>
        <v>3.2317073170731708E-2</v>
      </c>
      <c r="X27" s="24">
        <f t="shared" si="4"/>
        <v>3.2317073170731708E-2</v>
      </c>
      <c r="Y27" s="19"/>
      <c r="Z27" s="17"/>
      <c r="AA27" s="17"/>
      <c r="AB27" s="17"/>
      <c r="AC27" s="17"/>
      <c r="AD27" s="17"/>
      <c r="AE27" s="17"/>
    </row>
    <row r="28" spans="1:31" ht="45.75" customHeight="1" thickTop="1" thickBot="1" x14ac:dyDescent="0.3">
      <c r="A28" s="6" t="s">
        <v>18</v>
      </c>
      <c r="B28" s="6" t="s">
        <v>26</v>
      </c>
      <c r="C28" s="6" t="s">
        <v>42</v>
      </c>
      <c r="D28" s="6" t="s">
        <v>24</v>
      </c>
      <c r="E28" s="6" t="s">
        <v>57</v>
      </c>
      <c r="F28" s="6" t="s">
        <v>20</v>
      </c>
      <c r="G28" s="6" t="s">
        <v>21</v>
      </c>
      <c r="H28" s="6" t="s">
        <v>22</v>
      </c>
      <c r="I28" s="7" t="s">
        <v>58</v>
      </c>
      <c r="J28" s="9">
        <v>30659957000</v>
      </c>
      <c r="K28" s="9">
        <v>0</v>
      </c>
      <c r="L28" s="9">
        <v>0</v>
      </c>
      <c r="M28" s="9">
        <v>30659957000</v>
      </c>
      <c r="N28" s="9">
        <v>0</v>
      </c>
      <c r="O28" s="16">
        <f t="shared" si="6"/>
        <v>30659957000</v>
      </c>
      <c r="P28" s="9">
        <v>1585105579.26</v>
      </c>
      <c r="Q28" s="9">
        <v>29074851420.740002</v>
      </c>
      <c r="R28" s="9">
        <v>1585105579.26</v>
      </c>
      <c r="S28" s="9">
        <v>1585105579.26</v>
      </c>
      <c r="T28" s="9">
        <v>1585105579.26</v>
      </c>
      <c r="U28" s="23">
        <f t="shared" si="1"/>
        <v>29074851420.740002</v>
      </c>
      <c r="V28" s="24">
        <f t="shared" si="2"/>
        <v>5.1699536932162039E-2</v>
      </c>
      <c r="W28" s="24">
        <f t="shared" si="3"/>
        <v>5.1699536932162039E-2</v>
      </c>
      <c r="X28" s="24">
        <f t="shared" si="4"/>
        <v>5.1699536932162039E-2</v>
      </c>
      <c r="Y28" s="19"/>
      <c r="Z28" s="17"/>
      <c r="AA28" s="17"/>
      <c r="AB28" s="17"/>
      <c r="AC28" s="17"/>
      <c r="AD28" s="17"/>
      <c r="AE28" s="17"/>
    </row>
    <row r="29" spans="1:31" ht="49.5" customHeight="1" thickTop="1" thickBot="1" x14ac:dyDescent="0.3">
      <c r="A29" s="6" t="s">
        <v>18</v>
      </c>
      <c r="B29" s="6" t="s">
        <v>26</v>
      </c>
      <c r="C29" s="6" t="s">
        <v>42</v>
      </c>
      <c r="D29" s="6" t="s">
        <v>24</v>
      </c>
      <c r="E29" s="6" t="s">
        <v>59</v>
      </c>
      <c r="F29" s="6" t="s">
        <v>20</v>
      </c>
      <c r="G29" s="6" t="s">
        <v>21</v>
      </c>
      <c r="H29" s="6" t="s">
        <v>22</v>
      </c>
      <c r="I29" s="7" t="s">
        <v>60</v>
      </c>
      <c r="J29" s="9">
        <v>45237023000</v>
      </c>
      <c r="K29" s="9">
        <v>0</v>
      </c>
      <c r="L29" s="9">
        <v>0</v>
      </c>
      <c r="M29" s="9">
        <v>45237023000</v>
      </c>
      <c r="N29" s="9">
        <v>0</v>
      </c>
      <c r="O29" s="16">
        <f t="shared" si="6"/>
        <v>45237023000</v>
      </c>
      <c r="P29" s="9">
        <v>3765029165</v>
      </c>
      <c r="Q29" s="9">
        <v>41471993835</v>
      </c>
      <c r="R29" s="9">
        <v>3765029165</v>
      </c>
      <c r="S29" s="9">
        <v>3765029165</v>
      </c>
      <c r="T29" s="9">
        <v>3765029165</v>
      </c>
      <c r="U29" s="23">
        <f t="shared" si="1"/>
        <v>41471993835</v>
      </c>
      <c r="V29" s="24">
        <f t="shared" si="2"/>
        <v>8.322893319040911E-2</v>
      </c>
      <c r="W29" s="24">
        <f t="shared" si="3"/>
        <v>8.322893319040911E-2</v>
      </c>
      <c r="X29" s="24">
        <f t="shared" si="4"/>
        <v>8.322893319040911E-2</v>
      </c>
      <c r="Y29" s="19"/>
      <c r="Z29" s="17"/>
      <c r="AA29" s="17"/>
      <c r="AB29" s="17"/>
      <c r="AC29" s="17"/>
      <c r="AD29" s="17"/>
      <c r="AE29" s="17"/>
    </row>
    <row r="30" spans="1:31" ht="35.1" customHeight="1" thickTop="1" thickBot="1" x14ac:dyDescent="0.3">
      <c r="A30" s="6" t="s">
        <v>18</v>
      </c>
      <c r="B30" s="6" t="s">
        <v>26</v>
      </c>
      <c r="C30" s="6" t="s">
        <v>21</v>
      </c>
      <c r="D30" s="6" t="s">
        <v>19</v>
      </c>
      <c r="E30" s="6" t="s">
        <v>30</v>
      </c>
      <c r="F30" s="6" t="s">
        <v>20</v>
      </c>
      <c r="G30" s="6" t="s">
        <v>45</v>
      </c>
      <c r="H30" s="6" t="s">
        <v>22</v>
      </c>
      <c r="I30" s="7" t="s">
        <v>61</v>
      </c>
      <c r="J30" s="9">
        <v>250000000</v>
      </c>
      <c r="K30" s="9">
        <v>0</v>
      </c>
      <c r="L30" s="9">
        <v>0</v>
      </c>
      <c r="M30" s="9">
        <v>250000000</v>
      </c>
      <c r="N30" s="9">
        <v>0</v>
      </c>
      <c r="O30" s="16">
        <f t="shared" si="6"/>
        <v>250000000</v>
      </c>
      <c r="P30" s="9">
        <v>0</v>
      </c>
      <c r="Q30" s="9">
        <v>250000000</v>
      </c>
      <c r="R30" s="9">
        <v>0</v>
      </c>
      <c r="S30" s="9">
        <v>0</v>
      </c>
      <c r="T30" s="9">
        <v>0</v>
      </c>
      <c r="U30" s="23">
        <f t="shared" si="1"/>
        <v>250000000</v>
      </c>
      <c r="V30" s="24">
        <f t="shared" si="2"/>
        <v>0</v>
      </c>
      <c r="W30" s="24">
        <f t="shared" si="3"/>
        <v>0</v>
      </c>
      <c r="X30" s="24">
        <f t="shared" si="4"/>
        <v>0</v>
      </c>
      <c r="Y30" s="19"/>
      <c r="Z30" s="17"/>
      <c r="AA30" s="17"/>
      <c r="AB30" s="17"/>
      <c r="AC30" s="17"/>
      <c r="AD30" s="17"/>
      <c r="AE30" s="17"/>
    </row>
    <row r="31" spans="1:31" ht="35.1" customHeight="1" thickTop="1" thickBot="1" x14ac:dyDescent="0.3">
      <c r="A31" s="6" t="s">
        <v>18</v>
      </c>
      <c r="B31" s="6" t="s">
        <v>26</v>
      </c>
      <c r="C31" s="6" t="s">
        <v>21</v>
      </c>
      <c r="D31" s="6" t="s">
        <v>19</v>
      </c>
      <c r="E31" s="6" t="s">
        <v>49</v>
      </c>
      <c r="F31" s="6" t="s">
        <v>20</v>
      </c>
      <c r="G31" s="6" t="s">
        <v>45</v>
      </c>
      <c r="H31" s="6" t="s">
        <v>22</v>
      </c>
      <c r="I31" s="7" t="s">
        <v>62</v>
      </c>
      <c r="J31" s="9">
        <v>121223000</v>
      </c>
      <c r="K31" s="9">
        <v>0</v>
      </c>
      <c r="L31" s="9">
        <v>0</v>
      </c>
      <c r="M31" s="9">
        <v>121223000</v>
      </c>
      <c r="N31" s="9">
        <v>0</v>
      </c>
      <c r="O31" s="16">
        <f t="shared" si="6"/>
        <v>121223000</v>
      </c>
      <c r="P31" s="9">
        <v>0</v>
      </c>
      <c r="Q31" s="9">
        <v>121223000</v>
      </c>
      <c r="R31" s="9">
        <v>0</v>
      </c>
      <c r="S31" s="9">
        <v>0</v>
      </c>
      <c r="T31" s="9">
        <v>0</v>
      </c>
      <c r="U31" s="23">
        <f t="shared" si="1"/>
        <v>121223000</v>
      </c>
      <c r="V31" s="24">
        <f t="shared" si="2"/>
        <v>0</v>
      </c>
      <c r="W31" s="24">
        <f t="shared" si="3"/>
        <v>0</v>
      </c>
      <c r="X31" s="24">
        <f t="shared" si="4"/>
        <v>0</v>
      </c>
      <c r="Y31" s="19"/>
      <c r="Z31" s="17"/>
      <c r="AA31" s="17"/>
      <c r="AB31" s="17"/>
      <c r="AC31" s="17"/>
      <c r="AD31" s="17"/>
      <c r="AE31" s="17"/>
    </row>
    <row r="32" spans="1:31" ht="35.1" customHeight="1" thickTop="1" thickBot="1" x14ac:dyDescent="0.3">
      <c r="A32" s="11" t="s">
        <v>18</v>
      </c>
      <c r="B32" s="11"/>
      <c r="C32" s="11"/>
      <c r="D32" s="11"/>
      <c r="E32" s="11"/>
      <c r="F32" s="11"/>
      <c r="G32" s="11"/>
      <c r="H32" s="11"/>
      <c r="I32" s="12" t="s">
        <v>105</v>
      </c>
      <c r="J32" s="15">
        <f>+J33+J34</f>
        <v>12090722000</v>
      </c>
      <c r="K32" s="15">
        <f t="shared" ref="K32:T32" si="9">+K33+K34</f>
        <v>0</v>
      </c>
      <c r="L32" s="15">
        <f t="shared" si="9"/>
        <v>0</v>
      </c>
      <c r="M32" s="15">
        <f t="shared" si="9"/>
        <v>12090722000</v>
      </c>
      <c r="N32" s="15">
        <f t="shared" si="9"/>
        <v>0</v>
      </c>
      <c r="O32" s="14">
        <f t="shared" si="6"/>
        <v>12090722000</v>
      </c>
      <c r="P32" s="15">
        <f t="shared" si="9"/>
        <v>9064259748</v>
      </c>
      <c r="Q32" s="15">
        <f t="shared" si="9"/>
        <v>3026462252</v>
      </c>
      <c r="R32" s="15">
        <f t="shared" si="9"/>
        <v>9064259748</v>
      </c>
      <c r="S32" s="15">
        <f t="shared" si="9"/>
        <v>8407585800</v>
      </c>
      <c r="T32" s="15">
        <f t="shared" si="9"/>
        <v>0</v>
      </c>
      <c r="U32" s="25">
        <f t="shared" si="1"/>
        <v>3026462252</v>
      </c>
      <c r="V32" s="26">
        <f t="shared" si="2"/>
        <v>0.74968721867891763</v>
      </c>
      <c r="W32" s="26">
        <f t="shared" si="3"/>
        <v>0.69537499911088851</v>
      </c>
      <c r="X32" s="26">
        <f t="shared" si="4"/>
        <v>0</v>
      </c>
      <c r="Y32" s="2"/>
    </row>
    <row r="33" spans="1:29" ht="35.1" customHeight="1" thickTop="1" thickBot="1" x14ac:dyDescent="0.3">
      <c r="A33" s="6" t="s">
        <v>18</v>
      </c>
      <c r="B33" s="6" t="s">
        <v>63</v>
      </c>
      <c r="C33" s="6" t="s">
        <v>19</v>
      </c>
      <c r="D33" s="6"/>
      <c r="E33" s="6"/>
      <c r="F33" s="6" t="s">
        <v>20</v>
      </c>
      <c r="G33" s="6" t="s">
        <v>21</v>
      </c>
      <c r="H33" s="6" t="s">
        <v>22</v>
      </c>
      <c r="I33" s="7" t="s">
        <v>64</v>
      </c>
      <c r="J33" s="9">
        <v>11239394000</v>
      </c>
      <c r="K33" s="9">
        <v>0</v>
      </c>
      <c r="L33" s="9">
        <v>0</v>
      </c>
      <c r="M33" s="9">
        <v>11239394000</v>
      </c>
      <c r="N33" s="9">
        <v>0</v>
      </c>
      <c r="O33" s="16">
        <f t="shared" si="6"/>
        <v>11239394000</v>
      </c>
      <c r="P33" s="9">
        <v>9064259748</v>
      </c>
      <c r="Q33" s="9">
        <v>2175134252</v>
      </c>
      <c r="R33" s="9">
        <v>9064259748</v>
      </c>
      <c r="S33" s="9">
        <v>8407585800</v>
      </c>
      <c r="T33" s="9">
        <v>0</v>
      </c>
      <c r="U33" s="23">
        <f t="shared" si="1"/>
        <v>2175134252</v>
      </c>
      <c r="V33" s="24">
        <f t="shared" si="2"/>
        <v>0.80647228382597846</v>
      </c>
      <c r="W33" s="24">
        <f t="shared" si="3"/>
        <v>0.74804618469643469</v>
      </c>
      <c r="X33" s="24">
        <f t="shared" si="4"/>
        <v>0</v>
      </c>
      <c r="Y33" s="19"/>
      <c r="Z33" s="17"/>
      <c r="AA33" s="17"/>
      <c r="AB33" s="17"/>
      <c r="AC33" s="17"/>
    </row>
    <row r="34" spans="1:29" ht="35.1" customHeight="1" thickTop="1" thickBot="1" x14ac:dyDescent="0.3">
      <c r="A34" s="6" t="s">
        <v>18</v>
      </c>
      <c r="B34" s="6" t="s">
        <v>63</v>
      </c>
      <c r="C34" s="6" t="s">
        <v>42</v>
      </c>
      <c r="D34" s="6" t="s">
        <v>19</v>
      </c>
      <c r="E34" s="6"/>
      <c r="F34" s="6" t="s">
        <v>20</v>
      </c>
      <c r="G34" s="6" t="s">
        <v>45</v>
      </c>
      <c r="H34" s="6" t="s">
        <v>46</v>
      </c>
      <c r="I34" s="7" t="s">
        <v>65</v>
      </c>
      <c r="J34" s="9">
        <v>851328000</v>
      </c>
      <c r="K34" s="9">
        <v>0</v>
      </c>
      <c r="L34" s="9">
        <v>0</v>
      </c>
      <c r="M34" s="9">
        <v>851328000</v>
      </c>
      <c r="N34" s="9">
        <v>0</v>
      </c>
      <c r="O34" s="16">
        <f t="shared" si="6"/>
        <v>851328000</v>
      </c>
      <c r="P34" s="9">
        <v>0</v>
      </c>
      <c r="Q34" s="9">
        <v>851328000</v>
      </c>
      <c r="R34" s="9">
        <v>0</v>
      </c>
      <c r="S34" s="9">
        <v>0</v>
      </c>
      <c r="T34" s="9">
        <v>0</v>
      </c>
      <c r="U34" s="23">
        <f t="shared" si="1"/>
        <v>851328000</v>
      </c>
      <c r="V34" s="24">
        <f t="shared" si="2"/>
        <v>0</v>
      </c>
      <c r="W34" s="24">
        <f t="shared" si="3"/>
        <v>0</v>
      </c>
      <c r="X34" s="24">
        <f t="shared" si="4"/>
        <v>0</v>
      </c>
      <c r="Y34" s="19"/>
      <c r="Z34" s="17"/>
      <c r="AA34" s="17"/>
      <c r="AB34" s="17"/>
      <c r="AC34" s="17"/>
    </row>
    <row r="35" spans="1:29" ht="35.1" customHeight="1" thickTop="1" thickBot="1" x14ac:dyDescent="0.3">
      <c r="A35" s="11" t="s">
        <v>66</v>
      </c>
      <c r="B35" s="11"/>
      <c r="C35" s="11"/>
      <c r="D35" s="11"/>
      <c r="E35" s="11"/>
      <c r="F35" s="11"/>
      <c r="G35" s="11"/>
      <c r="H35" s="11"/>
      <c r="I35" s="12" t="s">
        <v>106</v>
      </c>
      <c r="J35" s="15">
        <f>SUM(J36:J57)</f>
        <v>172240896180</v>
      </c>
      <c r="K35" s="15">
        <f t="shared" ref="K35:T35" si="10">SUM(K36:K57)</f>
        <v>0</v>
      </c>
      <c r="L35" s="15">
        <f t="shared" si="10"/>
        <v>0</v>
      </c>
      <c r="M35" s="15">
        <f t="shared" si="10"/>
        <v>172240896180</v>
      </c>
      <c r="N35" s="15">
        <f t="shared" si="10"/>
        <v>57148000000</v>
      </c>
      <c r="O35" s="14">
        <f t="shared" si="6"/>
        <v>115092896180</v>
      </c>
      <c r="P35" s="15">
        <f t="shared" si="10"/>
        <v>33699074993.300003</v>
      </c>
      <c r="Q35" s="15">
        <f t="shared" si="10"/>
        <v>81393821186.700012</v>
      </c>
      <c r="R35" s="15">
        <f t="shared" si="10"/>
        <v>6695696650.3999996</v>
      </c>
      <c r="S35" s="15">
        <f t="shared" si="10"/>
        <v>420000000</v>
      </c>
      <c r="T35" s="15">
        <f t="shared" si="10"/>
        <v>420000000</v>
      </c>
      <c r="U35" s="25">
        <f t="shared" si="1"/>
        <v>108397199529.60001</v>
      </c>
      <c r="V35" s="26">
        <f t="shared" si="2"/>
        <v>5.8176454608703548E-2</v>
      </c>
      <c r="W35" s="26">
        <f t="shared" si="3"/>
        <v>3.6492260942251318E-3</v>
      </c>
      <c r="X35" s="26">
        <f t="shared" si="4"/>
        <v>3.6492260942251318E-3</v>
      </c>
      <c r="Y35" s="2"/>
    </row>
    <row r="36" spans="1:29" ht="114" customHeight="1" thickTop="1" thickBot="1" x14ac:dyDescent="0.3">
      <c r="A36" s="6" t="s">
        <v>66</v>
      </c>
      <c r="B36" s="6" t="s">
        <v>67</v>
      </c>
      <c r="C36" s="6" t="s">
        <v>68</v>
      </c>
      <c r="D36" s="6" t="s">
        <v>69</v>
      </c>
      <c r="E36" s="6"/>
      <c r="F36" s="6" t="s">
        <v>20</v>
      </c>
      <c r="G36" s="6" t="s">
        <v>45</v>
      </c>
      <c r="H36" s="6" t="s">
        <v>22</v>
      </c>
      <c r="I36" s="7" t="s">
        <v>70</v>
      </c>
      <c r="J36" s="9">
        <v>4216383673</v>
      </c>
      <c r="K36" s="9">
        <v>0</v>
      </c>
      <c r="L36" s="9">
        <v>0</v>
      </c>
      <c r="M36" s="9">
        <v>4216383673</v>
      </c>
      <c r="N36" s="9">
        <v>0</v>
      </c>
      <c r="O36" s="16">
        <f t="shared" si="6"/>
        <v>4216383673</v>
      </c>
      <c r="P36" s="9">
        <v>1681756425</v>
      </c>
      <c r="Q36" s="9">
        <v>2534627248</v>
      </c>
      <c r="R36" s="9">
        <v>906094721</v>
      </c>
      <c r="S36" s="9">
        <v>150000000</v>
      </c>
      <c r="T36" s="9">
        <v>150000000</v>
      </c>
      <c r="U36" s="23">
        <f t="shared" si="1"/>
        <v>3310288952</v>
      </c>
      <c r="V36" s="24">
        <f t="shared" si="2"/>
        <v>0.21489854606976608</v>
      </c>
      <c r="W36" s="24">
        <f t="shared" si="3"/>
        <v>3.5575510113213554E-2</v>
      </c>
      <c r="X36" s="24">
        <f t="shared" si="4"/>
        <v>3.5575510113213554E-2</v>
      </c>
      <c r="Y36" s="2"/>
    </row>
    <row r="37" spans="1:29" ht="86.25" customHeight="1" thickTop="1" thickBot="1" x14ac:dyDescent="0.3">
      <c r="A37" s="6" t="s">
        <v>66</v>
      </c>
      <c r="B37" s="6" t="s">
        <v>71</v>
      </c>
      <c r="C37" s="6" t="s">
        <v>68</v>
      </c>
      <c r="D37" s="6" t="s">
        <v>72</v>
      </c>
      <c r="E37" s="6"/>
      <c r="F37" s="6" t="s">
        <v>20</v>
      </c>
      <c r="G37" s="6" t="s">
        <v>45</v>
      </c>
      <c r="H37" s="6" t="s">
        <v>22</v>
      </c>
      <c r="I37" s="7" t="s">
        <v>73</v>
      </c>
      <c r="J37" s="9">
        <v>9116701608</v>
      </c>
      <c r="K37" s="9">
        <v>0</v>
      </c>
      <c r="L37" s="9">
        <v>0</v>
      </c>
      <c r="M37" s="9">
        <v>9116701608</v>
      </c>
      <c r="N37" s="9">
        <v>0</v>
      </c>
      <c r="O37" s="16">
        <f t="shared" si="6"/>
        <v>9116701608</v>
      </c>
      <c r="P37" s="9">
        <v>3596372951.9000001</v>
      </c>
      <c r="Q37" s="9">
        <v>5520328656.1000004</v>
      </c>
      <c r="R37" s="9">
        <v>2042441093</v>
      </c>
      <c r="S37" s="9">
        <v>80000000</v>
      </c>
      <c r="T37" s="9">
        <v>80000000</v>
      </c>
      <c r="U37" s="23">
        <f t="shared" si="1"/>
        <v>7074260515</v>
      </c>
      <c r="V37" s="24">
        <f t="shared" si="2"/>
        <v>0.22403289926783793</v>
      </c>
      <c r="W37" s="24">
        <f t="shared" si="3"/>
        <v>8.7751034792889534E-3</v>
      </c>
      <c r="X37" s="24">
        <f t="shared" si="4"/>
        <v>8.7751034792889534E-3</v>
      </c>
      <c r="Y37" s="2"/>
    </row>
    <row r="38" spans="1:29" ht="88.5" customHeight="1" thickTop="1" thickBot="1" x14ac:dyDescent="0.3">
      <c r="A38" s="6" t="s">
        <v>66</v>
      </c>
      <c r="B38" s="6" t="s">
        <v>71</v>
      </c>
      <c r="C38" s="6" t="s">
        <v>68</v>
      </c>
      <c r="D38" s="6" t="s">
        <v>74</v>
      </c>
      <c r="E38" s="6"/>
      <c r="F38" s="6" t="s">
        <v>20</v>
      </c>
      <c r="G38" s="6" t="s">
        <v>21</v>
      </c>
      <c r="H38" s="6" t="s">
        <v>22</v>
      </c>
      <c r="I38" s="7" t="s">
        <v>75</v>
      </c>
      <c r="J38" s="9">
        <v>1239000000</v>
      </c>
      <c r="K38" s="9">
        <v>0</v>
      </c>
      <c r="L38" s="9">
        <v>0</v>
      </c>
      <c r="M38" s="9">
        <v>1239000000</v>
      </c>
      <c r="N38" s="9">
        <v>1239000000</v>
      </c>
      <c r="O38" s="16">
        <f t="shared" si="6"/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23">
        <f t="shared" ref="U38:U58" si="11">+O38-R38</f>
        <v>0</v>
      </c>
      <c r="V38" s="24">
        <v>0</v>
      </c>
      <c r="W38" s="24">
        <v>0</v>
      </c>
      <c r="X38" s="24">
        <v>0</v>
      </c>
      <c r="Y38" s="2"/>
    </row>
    <row r="39" spans="1:29" ht="92.25" customHeight="1" thickTop="1" thickBot="1" x14ac:dyDescent="0.3">
      <c r="A39" s="6" t="s">
        <v>66</v>
      </c>
      <c r="B39" s="6" t="s">
        <v>71</v>
      </c>
      <c r="C39" s="6" t="s">
        <v>68</v>
      </c>
      <c r="D39" s="6" t="s">
        <v>74</v>
      </c>
      <c r="E39" s="6"/>
      <c r="F39" s="6" t="s">
        <v>20</v>
      </c>
      <c r="G39" s="6" t="s">
        <v>45</v>
      </c>
      <c r="H39" s="6" t="s">
        <v>22</v>
      </c>
      <c r="I39" s="7" t="s">
        <v>75</v>
      </c>
      <c r="J39" s="9">
        <v>4800000000</v>
      </c>
      <c r="K39" s="9">
        <v>0</v>
      </c>
      <c r="L39" s="9">
        <v>0</v>
      </c>
      <c r="M39" s="9">
        <v>4800000000</v>
      </c>
      <c r="N39" s="9">
        <v>0</v>
      </c>
      <c r="O39" s="16">
        <f t="shared" si="6"/>
        <v>4800000000</v>
      </c>
      <c r="P39" s="9">
        <v>2255669636</v>
      </c>
      <c r="Q39" s="9">
        <v>2544330364</v>
      </c>
      <c r="R39" s="9">
        <v>817029532</v>
      </c>
      <c r="S39" s="9">
        <v>35000000</v>
      </c>
      <c r="T39" s="9">
        <v>35000000</v>
      </c>
      <c r="U39" s="23">
        <f t="shared" si="11"/>
        <v>3982970468</v>
      </c>
      <c r="V39" s="24">
        <f>+R39/O39</f>
        <v>0.17021448583333335</v>
      </c>
      <c r="W39" s="24">
        <f>+S39/O39</f>
        <v>7.2916666666666668E-3</v>
      </c>
      <c r="X39" s="24">
        <f>+T39/O39</f>
        <v>7.2916666666666668E-3</v>
      </c>
      <c r="Y39" s="2"/>
    </row>
    <row r="40" spans="1:29" ht="127.5" customHeight="1" thickTop="1" thickBot="1" x14ac:dyDescent="0.3">
      <c r="A40" s="6" t="s">
        <v>66</v>
      </c>
      <c r="B40" s="6" t="s">
        <v>71</v>
      </c>
      <c r="C40" s="6" t="s">
        <v>68</v>
      </c>
      <c r="D40" s="6" t="s">
        <v>76</v>
      </c>
      <c r="E40" s="6"/>
      <c r="F40" s="6" t="s">
        <v>20</v>
      </c>
      <c r="G40" s="6" t="s">
        <v>21</v>
      </c>
      <c r="H40" s="6" t="s">
        <v>22</v>
      </c>
      <c r="I40" s="7" t="s">
        <v>77</v>
      </c>
      <c r="J40" s="9">
        <v>1000000000</v>
      </c>
      <c r="K40" s="9">
        <v>0</v>
      </c>
      <c r="L40" s="9">
        <v>0</v>
      </c>
      <c r="M40" s="9">
        <v>1000000000</v>
      </c>
      <c r="N40" s="9">
        <v>1000000000</v>
      </c>
      <c r="O40" s="16">
        <f t="shared" si="6"/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23">
        <f t="shared" si="11"/>
        <v>0</v>
      </c>
      <c r="V40" s="24">
        <v>0</v>
      </c>
      <c r="W40" s="24">
        <v>0</v>
      </c>
      <c r="X40" s="24">
        <v>0</v>
      </c>
      <c r="Y40" s="2"/>
    </row>
    <row r="41" spans="1:29" ht="104.25" customHeight="1" thickTop="1" thickBot="1" x14ac:dyDescent="0.3">
      <c r="A41" s="6" t="s">
        <v>66</v>
      </c>
      <c r="B41" s="6" t="s">
        <v>71</v>
      </c>
      <c r="C41" s="6" t="s">
        <v>68</v>
      </c>
      <c r="D41" s="6" t="s">
        <v>76</v>
      </c>
      <c r="E41" s="6"/>
      <c r="F41" s="6" t="s">
        <v>20</v>
      </c>
      <c r="G41" s="6" t="s">
        <v>45</v>
      </c>
      <c r="H41" s="6" t="s">
        <v>22</v>
      </c>
      <c r="I41" s="7" t="s">
        <v>77</v>
      </c>
      <c r="J41" s="9">
        <v>19000000000</v>
      </c>
      <c r="K41" s="9">
        <v>0</v>
      </c>
      <c r="L41" s="9">
        <v>0</v>
      </c>
      <c r="M41" s="9">
        <v>19000000000</v>
      </c>
      <c r="N41" s="9">
        <v>0</v>
      </c>
      <c r="O41" s="16">
        <f t="shared" si="6"/>
        <v>19000000000</v>
      </c>
      <c r="P41" s="9">
        <v>19000000000</v>
      </c>
      <c r="Q41" s="9">
        <v>0</v>
      </c>
      <c r="R41" s="9">
        <v>0</v>
      </c>
      <c r="S41" s="9">
        <v>0</v>
      </c>
      <c r="T41" s="9">
        <v>0</v>
      </c>
      <c r="U41" s="23">
        <f t="shared" si="11"/>
        <v>19000000000</v>
      </c>
      <c r="V41" s="24">
        <f>+R41/O41</f>
        <v>0</v>
      </c>
      <c r="W41" s="24">
        <f>+S41/O41</f>
        <v>0</v>
      </c>
      <c r="X41" s="24">
        <f>+T41/O41</f>
        <v>0</v>
      </c>
      <c r="Y41" s="2"/>
    </row>
    <row r="42" spans="1:29" ht="72" customHeight="1" thickTop="1" thickBot="1" x14ac:dyDescent="0.3">
      <c r="A42" s="6" t="s">
        <v>66</v>
      </c>
      <c r="B42" s="6" t="s">
        <v>71</v>
      </c>
      <c r="C42" s="6" t="s">
        <v>68</v>
      </c>
      <c r="D42" s="6" t="s">
        <v>78</v>
      </c>
      <c r="E42" s="6"/>
      <c r="F42" s="6" t="s">
        <v>20</v>
      </c>
      <c r="G42" s="6" t="s">
        <v>21</v>
      </c>
      <c r="H42" s="6" t="s">
        <v>22</v>
      </c>
      <c r="I42" s="7" t="s">
        <v>79</v>
      </c>
      <c r="J42" s="9">
        <v>1000000000</v>
      </c>
      <c r="K42" s="9">
        <v>0</v>
      </c>
      <c r="L42" s="9">
        <v>0</v>
      </c>
      <c r="M42" s="9">
        <v>1000000000</v>
      </c>
      <c r="N42" s="9">
        <v>500000000</v>
      </c>
      <c r="O42" s="16">
        <f t="shared" si="6"/>
        <v>500000000</v>
      </c>
      <c r="P42" s="9">
        <v>0</v>
      </c>
      <c r="Q42" s="9">
        <v>500000000</v>
      </c>
      <c r="R42" s="9">
        <v>0</v>
      </c>
      <c r="S42" s="9">
        <v>0</v>
      </c>
      <c r="T42" s="9">
        <v>0</v>
      </c>
      <c r="U42" s="23">
        <f t="shared" si="11"/>
        <v>500000000</v>
      </c>
      <c r="V42" s="24">
        <f>+R42/O42</f>
        <v>0</v>
      </c>
      <c r="W42" s="24">
        <f>+S42/O42</f>
        <v>0</v>
      </c>
      <c r="X42" s="24">
        <f>+T42/O42</f>
        <v>0</v>
      </c>
      <c r="Y42" s="2"/>
    </row>
    <row r="43" spans="1:29" ht="54.95" customHeight="1" thickTop="1" thickBot="1" x14ac:dyDescent="0.3">
      <c r="A43" s="6" t="s">
        <v>66</v>
      </c>
      <c r="B43" s="6" t="s">
        <v>71</v>
      </c>
      <c r="C43" s="6" t="s">
        <v>68</v>
      </c>
      <c r="D43" s="6" t="s">
        <v>80</v>
      </c>
      <c r="E43" s="6"/>
      <c r="F43" s="6" t="s">
        <v>20</v>
      </c>
      <c r="G43" s="6" t="s">
        <v>21</v>
      </c>
      <c r="H43" s="6" t="s">
        <v>22</v>
      </c>
      <c r="I43" s="7" t="s">
        <v>81</v>
      </c>
      <c r="J43" s="9">
        <v>1000000000</v>
      </c>
      <c r="K43" s="9">
        <v>0</v>
      </c>
      <c r="L43" s="9">
        <v>0</v>
      </c>
      <c r="M43" s="9">
        <v>1000000000</v>
      </c>
      <c r="N43" s="9">
        <v>1000000000</v>
      </c>
      <c r="O43" s="16">
        <f t="shared" si="6"/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23">
        <f t="shared" si="11"/>
        <v>0</v>
      </c>
      <c r="V43" s="24">
        <v>0</v>
      </c>
      <c r="W43" s="24">
        <v>0</v>
      </c>
      <c r="X43" s="24">
        <v>0</v>
      </c>
      <c r="Y43" s="2"/>
    </row>
    <row r="44" spans="1:29" ht="54.95" customHeight="1" thickTop="1" thickBot="1" x14ac:dyDescent="0.3">
      <c r="A44" s="6" t="s">
        <v>66</v>
      </c>
      <c r="B44" s="6" t="s">
        <v>71</v>
      </c>
      <c r="C44" s="6" t="s">
        <v>68</v>
      </c>
      <c r="D44" s="6" t="s">
        <v>80</v>
      </c>
      <c r="E44" s="6"/>
      <c r="F44" s="6" t="s">
        <v>20</v>
      </c>
      <c r="G44" s="6" t="s">
        <v>45</v>
      </c>
      <c r="H44" s="6" t="s">
        <v>22</v>
      </c>
      <c r="I44" s="7" t="s">
        <v>81</v>
      </c>
      <c r="J44" s="9">
        <v>6200000000</v>
      </c>
      <c r="K44" s="9">
        <v>0</v>
      </c>
      <c r="L44" s="9">
        <v>0</v>
      </c>
      <c r="M44" s="9">
        <v>6200000000</v>
      </c>
      <c r="N44" s="9">
        <v>0</v>
      </c>
      <c r="O44" s="16">
        <f t="shared" si="6"/>
        <v>6200000000</v>
      </c>
      <c r="P44" s="9">
        <v>2070733095</v>
      </c>
      <c r="Q44" s="9">
        <v>4129266905</v>
      </c>
      <c r="R44" s="9">
        <v>1859052745</v>
      </c>
      <c r="S44" s="9">
        <v>65000000</v>
      </c>
      <c r="T44" s="9">
        <v>65000000</v>
      </c>
      <c r="U44" s="23">
        <f t="shared" si="11"/>
        <v>4340947255</v>
      </c>
      <c r="V44" s="24">
        <f>+R44/O44</f>
        <v>0.29984721693548388</v>
      </c>
      <c r="W44" s="24">
        <f>+S44/O44</f>
        <v>1.0483870967741936E-2</v>
      </c>
      <c r="X44" s="24">
        <f>+T44/O44</f>
        <v>1.0483870967741936E-2</v>
      </c>
      <c r="Y44" s="2"/>
    </row>
    <row r="45" spans="1:29" ht="80.25" customHeight="1" thickTop="1" thickBot="1" x14ac:dyDescent="0.3">
      <c r="A45" s="6" t="s">
        <v>66</v>
      </c>
      <c r="B45" s="6" t="s">
        <v>71</v>
      </c>
      <c r="C45" s="6" t="s">
        <v>68</v>
      </c>
      <c r="D45" s="6" t="s">
        <v>82</v>
      </c>
      <c r="E45" s="6"/>
      <c r="F45" s="6" t="s">
        <v>20</v>
      </c>
      <c r="G45" s="6" t="s">
        <v>45</v>
      </c>
      <c r="H45" s="6" t="s">
        <v>22</v>
      </c>
      <c r="I45" s="7" t="s">
        <v>83</v>
      </c>
      <c r="J45" s="9">
        <v>14973355723</v>
      </c>
      <c r="K45" s="9">
        <v>0</v>
      </c>
      <c r="L45" s="9">
        <v>0</v>
      </c>
      <c r="M45" s="9">
        <v>14973355723</v>
      </c>
      <c r="N45" s="9">
        <v>0</v>
      </c>
      <c r="O45" s="16">
        <f t="shared" si="6"/>
        <v>14973355723</v>
      </c>
      <c r="P45" s="9">
        <v>635643692</v>
      </c>
      <c r="Q45" s="9">
        <v>14337712031</v>
      </c>
      <c r="R45" s="9">
        <v>455964872</v>
      </c>
      <c r="S45" s="9">
        <v>25000000</v>
      </c>
      <c r="T45" s="9">
        <v>25000000</v>
      </c>
      <c r="U45" s="23">
        <f t="shared" si="11"/>
        <v>14517390851</v>
      </c>
      <c r="V45" s="24">
        <f>+R45/O45</f>
        <v>3.0451749122583777E-2</v>
      </c>
      <c r="W45" s="24">
        <f>+S45/O45</f>
        <v>1.6696324098944937E-3</v>
      </c>
      <c r="X45" s="24">
        <f>+T45/O45</f>
        <v>1.6696324098944937E-3</v>
      </c>
      <c r="Y45" s="2"/>
    </row>
    <row r="46" spans="1:29" ht="75.75" customHeight="1" thickTop="1" thickBot="1" x14ac:dyDescent="0.3">
      <c r="A46" s="6" t="s">
        <v>66</v>
      </c>
      <c r="B46" s="6" t="s">
        <v>71</v>
      </c>
      <c r="C46" s="6" t="s">
        <v>68</v>
      </c>
      <c r="D46" s="6" t="s">
        <v>84</v>
      </c>
      <c r="E46" s="6"/>
      <c r="F46" s="6" t="s">
        <v>20</v>
      </c>
      <c r="G46" s="6" t="s">
        <v>21</v>
      </c>
      <c r="H46" s="6" t="s">
        <v>22</v>
      </c>
      <c r="I46" s="7" t="s">
        <v>85</v>
      </c>
      <c r="J46" s="9">
        <v>96004000000</v>
      </c>
      <c r="K46" s="9">
        <v>0</v>
      </c>
      <c r="L46" s="9">
        <v>0</v>
      </c>
      <c r="M46" s="9">
        <v>96004000000</v>
      </c>
      <c r="N46" s="9">
        <v>51000000000</v>
      </c>
      <c r="O46" s="16">
        <f t="shared" si="6"/>
        <v>45004000000</v>
      </c>
      <c r="P46" s="9">
        <v>0</v>
      </c>
      <c r="Q46" s="9">
        <v>45004000000</v>
      </c>
      <c r="R46" s="9">
        <v>0</v>
      </c>
      <c r="S46" s="9">
        <v>0</v>
      </c>
      <c r="T46" s="9">
        <v>0</v>
      </c>
      <c r="U46" s="23">
        <f t="shared" si="11"/>
        <v>45004000000</v>
      </c>
      <c r="V46" s="24">
        <f>+R46/O46</f>
        <v>0</v>
      </c>
      <c r="W46" s="24">
        <f>+S46/O46</f>
        <v>0</v>
      </c>
      <c r="X46" s="24">
        <f>+T46/O46</f>
        <v>0</v>
      </c>
      <c r="Y46" s="2"/>
    </row>
    <row r="47" spans="1:29" ht="73.5" customHeight="1" thickTop="1" thickBot="1" x14ac:dyDescent="0.3">
      <c r="A47" s="6" t="s">
        <v>66</v>
      </c>
      <c r="B47" s="6" t="s">
        <v>71</v>
      </c>
      <c r="C47" s="6" t="s">
        <v>68</v>
      </c>
      <c r="D47" s="6" t="s">
        <v>86</v>
      </c>
      <c r="E47" s="6"/>
      <c r="F47" s="6" t="s">
        <v>20</v>
      </c>
      <c r="G47" s="6" t="s">
        <v>21</v>
      </c>
      <c r="H47" s="6" t="s">
        <v>22</v>
      </c>
      <c r="I47" s="7" t="s">
        <v>87</v>
      </c>
      <c r="J47" s="9">
        <v>1000000000</v>
      </c>
      <c r="K47" s="9">
        <v>0</v>
      </c>
      <c r="L47" s="9">
        <v>0</v>
      </c>
      <c r="M47" s="9">
        <v>1000000000</v>
      </c>
      <c r="N47" s="9">
        <v>1000000000</v>
      </c>
      <c r="O47" s="16">
        <f t="shared" si="6"/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23">
        <f t="shared" si="11"/>
        <v>0</v>
      </c>
      <c r="V47" s="24">
        <v>0</v>
      </c>
      <c r="W47" s="24">
        <v>0</v>
      </c>
      <c r="X47" s="24">
        <v>0</v>
      </c>
      <c r="Y47" s="2"/>
    </row>
    <row r="48" spans="1:29" ht="75.75" customHeight="1" thickTop="1" thickBot="1" x14ac:dyDescent="0.3">
      <c r="A48" s="6" t="s">
        <v>66</v>
      </c>
      <c r="B48" s="6" t="s">
        <v>71</v>
      </c>
      <c r="C48" s="6" t="s">
        <v>68</v>
      </c>
      <c r="D48" s="6" t="s">
        <v>86</v>
      </c>
      <c r="E48" s="6"/>
      <c r="F48" s="6" t="s">
        <v>20</v>
      </c>
      <c r="G48" s="6" t="s">
        <v>45</v>
      </c>
      <c r="H48" s="6" t="s">
        <v>22</v>
      </c>
      <c r="I48" s="7" t="s">
        <v>87</v>
      </c>
      <c r="J48" s="9">
        <v>2500000000</v>
      </c>
      <c r="K48" s="9">
        <v>0</v>
      </c>
      <c r="L48" s="9">
        <v>0</v>
      </c>
      <c r="M48" s="9">
        <v>2500000000</v>
      </c>
      <c r="N48" s="9">
        <v>0</v>
      </c>
      <c r="O48" s="16">
        <f t="shared" si="6"/>
        <v>2500000000</v>
      </c>
      <c r="P48" s="9">
        <v>1400000000</v>
      </c>
      <c r="Q48" s="9">
        <v>1100000000</v>
      </c>
      <c r="R48" s="9">
        <v>0</v>
      </c>
      <c r="S48" s="9">
        <v>0</v>
      </c>
      <c r="T48" s="9">
        <v>0</v>
      </c>
      <c r="U48" s="23">
        <f t="shared" si="11"/>
        <v>2500000000</v>
      </c>
      <c r="V48" s="24">
        <f>+R48/O48</f>
        <v>0</v>
      </c>
      <c r="W48" s="24">
        <f>+S48/O48</f>
        <v>0</v>
      </c>
      <c r="X48" s="24">
        <f>+T48/O48</f>
        <v>0</v>
      </c>
      <c r="Y48" s="2"/>
    </row>
    <row r="49" spans="1:25" ht="126.75" customHeight="1" thickTop="1" thickBot="1" x14ac:dyDescent="0.3">
      <c r="A49" s="6" t="s">
        <v>66</v>
      </c>
      <c r="B49" s="6" t="s">
        <v>71</v>
      </c>
      <c r="C49" s="6" t="s">
        <v>68</v>
      </c>
      <c r="D49" s="6" t="s">
        <v>88</v>
      </c>
      <c r="E49" s="6"/>
      <c r="F49" s="6" t="s">
        <v>20</v>
      </c>
      <c r="G49" s="6" t="s">
        <v>21</v>
      </c>
      <c r="H49" s="6" t="s">
        <v>22</v>
      </c>
      <c r="I49" s="7" t="s">
        <v>89</v>
      </c>
      <c r="J49" s="9">
        <v>1029000000</v>
      </c>
      <c r="K49" s="9">
        <v>0</v>
      </c>
      <c r="L49" s="9">
        <v>0</v>
      </c>
      <c r="M49" s="9">
        <v>1029000000</v>
      </c>
      <c r="N49" s="9">
        <v>1029000000</v>
      </c>
      <c r="O49" s="16">
        <f t="shared" si="6"/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23">
        <f t="shared" si="11"/>
        <v>0</v>
      </c>
      <c r="V49" s="24">
        <v>0</v>
      </c>
      <c r="W49" s="24">
        <v>0</v>
      </c>
      <c r="X49" s="24">
        <v>0</v>
      </c>
      <c r="Y49" s="2"/>
    </row>
    <row r="50" spans="1:25" ht="128.25" customHeight="1" thickTop="1" thickBot="1" x14ac:dyDescent="0.3">
      <c r="A50" s="6" t="s">
        <v>66</v>
      </c>
      <c r="B50" s="6" t="s">
        <v>71</v>
      </c>
      <c r="C50" s="6" t="s">
        <v>68</v>
      </c>
      <c r="D50" s="6" t="s">
        <v>88</v>
      </c>
      <c r="E50" s="6"/>
      <c r="F50" s="6" t="s">
        <v>20</v>
      </c>
      <c r="G50" s="6" t="s">
        <v>45</v>
      </c>
      <c r="H50" s="6" t="s">
        <v>22</v>
      </c>
      <c r="I50" s="7" t="s">
        <v>89</v>
      </c>
      <c r="J50" s="9">
        <v>3971000000</v>
      </c>
      <c r="K50" s="9">
        <v>0</v>
      </c>
      <c r="L50" s="9">
        <v>0</v>
      </c>
      <c r="M50" s="9">
        <v>3971000000</v>
      </c>
      <c r="N50" s="9">
        <v>0</v>
      </c>
      <c r="O50" s="16">
        <f t="shared" si="6"/>
        <v>3971000000</v>
      </c>
      <c r="P50" s="9">
        <v>1057586090</v>
      </c>
      <c r="Q50" s="9">
        <v>2913413910</v>
      </c>
      <c r="R50" s="9">
        <v>226038853</v>
      </c>
      <c r="S50" s="9">
        <v>30000000</v>
      </c>
      <c r="T50" s="9">
        <v>30000000</v>
      </c>
      <c r="U50" s="23">
        <f t="shared" si="11"/>
        <v>3744961147</v>
      </c>
      <c r="V50" s="24">
        <f>+R50/O50</f>
        <v>5.6922400654746914E-2</v>
      </c>
      <c r="W50" s="24">
        <f>+S50/O50</f>
        <v>7.554772097708386E-3</v>
      </c>
      <c r="X50" s="24">
        <f>+T50/O50</f>
        <v>7.554772097708386E-3</v>
      </c>
      <c r="Y50" s="2"/>
    </row>
    <row r="51" spans="1:25" ht="66.75" customHeight="1" thickTop="1" thickBot="1" x14ac:dyDescent="0.3">
      <c r="A51" s="6" t="s">
        <v>66</v>
      </c>
      <c r="B51" s="6" t="s">
        <v>90</v>
      </c>
      <c r="C51" s="6" t="s">
        <v>68</v>
      </c>
      <c r="D51" s="6" t="s">
        <v>91</v>
      </c>
      <c r="E51" s="6"/>
      <c r="F51" s="6" t="s">
        <v>20</v>
      </c>
      <c r="G51" s="6" t="s">
        <v>45</v>
      </c>
      <c r="H51" s="6" t="s">
        <v>22</v>
      </c>
      <c r="I51" s="7" t="s">
        <v>92</v>
      </c>
      <c r="J51" s="9">
        <v>180000000</v>
      </c>
      <c r="K51" s="9">
        <v>0</v>
      </c>
      <c r="L51" s="9">
        <v>0</v>
      </c>
      <c r="M51" s="9">
        <v>180000000</v>
      </c>
      <c r="N51" s="9">
        <v>0</v>
      </c>
      <c r="O51" s="16">
        <f t="shared" si="6"/>
        <v>180000000</v>
      </c>
      <c r="P51" s="9">
        <v>59273482</v>
      </c>
      <c r="Q51" s="9">
        <v>120726518</v>
      </c>
      <c r="R51" s="9">
        <v>5000000</v>
      </c>
      <c r="S51" s="9">
        <v>5000000</v>
      </c>
      <c r="T51" s="9">
        <v>5000000</v>
      </c>
      <c r="U51" s="23">
        <f t="shared" si="11"/>
        <v>175000000</v>
      </c>
      <c r="V51" s="24">
        <f>+R51/O51</f>
        <v>2.7777777777777776E-2</v>
      </c>
      <c r="W51" s="24">
        <f>+S51/O51</f>
        <v>2.7777777777777776E-2</v>
      </c>
      <c r="X51" s="24">
        <f>+T51/O51</f>
        <v>2.7777777777777776E-2</v>
      </c>
      <c r="Y51" s="2"/>
    </row>
    <row r="52" spans="1:25" ht="152.25" customHeight="1" thickTop="1" thickBot="1" x14ac:dyDescent="0.3">
      <c r="A52" s="6" t="s">
        <v>66</v>
      </c>
      <c r="B52" s="6" t="s">
        <v>90</v>
      </c>
      <c r="C52" s="6" t="s">
        <v>68</v>
      </c>
      <c r="D52" s="6" t="s">
        <v>93</v>
      </c>
      <c r="E52" s="6"/>
      <c r="F52" s="6" t="s">
        <v>20</v>
      </c>
      <c r="G52" s="6" t="s">
        <v>45</v>
      </c>
      <c r="H52" s="6" t="s">
        <v>22</v>
      </c>
      <c r="I52" s="7" t="s">
        <v>94</v>
      </c>
      <c r="J52" s="9">
        <v>300000000</v>
      </c>
      <c r="K52" s="9">
        <v>0</v>
      </c>
      <c r="L52" s="9">
        <v>0</v>
      </c>
      <c r="M52" s="9">
        <v>300000000</v>
      </c>
      <c r="N52" s="9">
        <v>0</v>
      </c>
      <c r="O52" s="16">
        <f t="shared" si="6"/>
        <v>300000000</v>
      </c>
      <c r="P52" s="9">
        <v>5000000</v>
      </c>
      <c r="Q52" s="9">
        <v>295000000</v>
      </c>
      <c r="R52" s="9">
        <v>5000000</v>
      </c>
      <c r="S52" s="9">
        <v>5000000</v>
      </c>
      <c r="T52" s="9">
        <v>5000000</v>
      </c>
      <c r="U52" s="23">
        <f t="shared" si="11"/>
        <v>295000000</v>
      </c>
      <c r="V52" s="24">
        <f>+R52/O52</f>
        <v>1.6666666666666666E-2</v>
      </c>
      <c r="W52" s="24">
        <f>+S52/O52</f>
        <v>1.6666666666666666E-2</v>
      </c>
      <c r="X52" s="24">
        <f>+T52/O52</f>
        <v>1.6666666666666666E-2</v>
      </c>
      <c r="Y52" s="2"/>
    </row>
    <row r="53" spans="1:25" ht="111.75" customHeight="1" thickTop="1" thickBot="1" x14ac:dyDescent="0.3">
      <c r="A53" s="6" t="s">
        <v>66</v>
      </c>
      <c r="B53" s="6" t="s">
        <v>90</v>
      </c>
      <c r="C53" s="6" t="s">
        <v>68</v>
      </c>
      <c r="D53" s="6" t="s">
        <v>95</v>
      </c>
      <c r="E53" s="6"/>
      <c r="F53" s="6" t="s">
        <v>20</v>
      </c>
      <c r="G53" s="6" t="s">
        <v>45</v>
      </c>
      <c r="H53" s="6" t="s">
        <v>22</v>
      </c>
      <c r="I53" s="7" t="s">
        <v>96</v>
      </c>
      <c r="J53" s="9">
        <v>140000557</v>
      </c>
      <c r="K53" s="9">
        <v>0</v>
      </c>
      <c r="L53" s="9">
        <v>0</v>
      </c>
      <c r="M53" s="9">
        <v>140000557</v>
      </c>
      <c r="N53" s="9">
        <v>0</v>
      </c>
      <c r="O53" s="16">
        <f t="shared" si="6"/>
        <v>140000557</v>
      </c>
      <c r="P53" s="9">
        <v>25000000</v>
      </c>
      <c r="Q53" s="9">
        <v>115000557</v>
      </c>
      <c r="R53" s="9">
        <v>25000000</v>
      </c>
      <c r="S53" s="9">
        <v>25000000</v>
      </c>
      <c r="T53" s="9">
        <v>25000000</v>
      </c>
      <c r="U53" s="23">
        <f t="shared" si="11"/>
        <v>115000557</v>
      </c>
      <c r="V53" s="24">
        <f>+R53/O53</f>
        <v>0.1785707181150715</v>
      </c>
      <c r="W53" s="24">
        <f>+S53/O53</f>
        <v>0.1785707181150715</v>
      </c>
      <c r="X53" s="24">
        <f>+T53/O53</f>
        <v>0.1785707181150715</v>
      </c>
      <c r="Y53" s="2"/>
    </row>
    <row r="54" spans="1:25" ht="87" customHeight="1" thickTop="1" thickBot="1" x14ac:dyDescent="0.3">
      <c r="A54" s="6" t="s">
        <v>66</v>
      </c>
      <c r="B54" s="6" t="s">
        <v>97</v>
      </c>
      <c r="C54" s="6" t="s">
        <v>68</v>
      </c>
      <c r="D54" s="6" t="s">
        <v>69</v>
      </c>
      <c r="E54" s="6"/>
      <c r="F54" s="6" t="s">
        <v>20</v>
      </c>
      <c r="G54" s="6" t="s">
        <v>21</v>
      </c>
      <c r="H54" s="6" t="s">
        <v>22</v>
      </c>
      <c r="I54" s="7" t="s">
        <v>98</v>
      </c>
      <c r="J54" s="9">
        <v>380000000</v>
      </c>
      <c r="K54" s="9">
        <v>0</v>
      </c>
      <c r="L54" s="9">
        <v>0</v>
      </c>
      <c r="M54" s="9">
        <v>380000000</v>
      </c>
      <c r="N54" s="9">
        <v>380000000</v>
      </c>
      <c r="O54" s="16">
        <f t="shared" si="6"/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23">
        <f t="shared" si="11"/>
        <v>0</v>
      </c>
      <c r="V54" s="24">
        <v>0</v>
      </c>
      <c r="W54" s="24">
        <v>0</v>
      </c>
      <c r="X54" s="24">
        <v>0</v>
      </c>
      <c r="Y54" s="2"/>
    </row>
    <row r="55" spans="1:25" ht="95.25" customHeight="1" thickTop="1" thickBot="1" x14ac:dyDescent="0.3">
      <c r="A55" s="6" t="s">
        <v>66</v>
      </c>
      <c r="B55" s="6" t="s">
        <v>97</v>
      </c>
      <c r="C55" s="6" t="s">
        <v>68</v>
      </c>
      <c r="D55" s="6" t="s">
        <v>69</v>
      </c>
      <c r="E55" s="6"/>
      <c r="F55" s="6" t="s">
        <v>20</v>
      </c>
      <c r="G55" s="6" t="s">
        <v>45</v>
      </c>
      <c r="H55" s="6" t="s">
        <v>22</v>
      </c>
      <c r="I55" s="7" t="s">
        <v>98</v>
      </c>
      <c r="J55" s="9">
        <v>1010754503</v>
      </c>
      <c r="K55" s="9">
        <v>0</v>
      </c>
      <c r="L55" s="9">
        <v>0</v>
      </c>
      <c r="M55" s="9">
        <v>1010754503</v>
      </c>
      <c r="N55" s="9">
        <v>0</v>
      </c>
      <c r="O55" s="16">
        <f t="shared" si="6"/>
        <v>1010754503</v>
      </c>
      <c r="P55" s="9">
        <v>897539621.39999998</v>
      </c>
      <c r="Q55" s="9">
        <v>113214881.59999999</v>
      </c>
      <c r="R55" s="9">
        <v>354074834.39999998</v>
      </c>
      <c r="S55" s="9">
        <v>0</v>
      </c>
      <c r="T55" s="9">
        <v>0</v>
      </c>
      <c r="U55" s="23">
        <f t="shared" si="11"/>
        <v>656679668.60000002</v>
      </c>
      <c r="V55" s="24">
        <f>+R55/O55</f>
        <v>0.35030745185807</v>
      </c>
      <c r="W55" s="24">
        <f>+S55/O55</f>
        <v>0</v>
      </c>
      <c r="X55" s="24">
        <f>+T55/O55</f>
        <v>0</v>
      </c>
      <c r="Y55" s="2"/>
    </row>
    <row r="56" spans="1:25" ht="81.75" customHeight="1" thickTop="1" thickBot="1" x14ac:dyDescent="0.3">
      <c r="A56" s="6" t="s">
        <v>66</v>
      </c>
      <c r="B56" s="6" t="s">
        <v>97</v>
      </c>
      <c r="C56" s="6" t="s">
        <v>68</v>
      </c>
      <c r="D56" s="6" t="s">
        <v>99</v>
      </c>
      <c r="E56" s="6"/>
      <c r="F56" s="6" t="s">
        <v>20</v>
      </c>
      <c r="G56" s="6" t="s">
        <v>45</v>
      </c>
      <c r="H56" s="6" t="s">
        <v>22</v>
      </c>
      <c r="I56" s="7" t="s">
        <v>100</v>
      </c>
      <c r="J56" s="9">
        <v>1000000000</v>
      </c>
      <c r="K56" s="9">
        <v>0</v>
      </c>
      <c r="L56" s="9">
        <v>0</v>
      </c>
      <c r="M56" s="9">
        <v>1000000000</v>
      </c>
      <c r="N56" s="9">
        <v>0</v>
      </c>
      <c r="O56" s="16">
        <f t="shared" si="6"/>
        <v>1000000000</v>
      </c>
      <c r="P56" s="9">
        <v>0</v>
      </c>
      <c r="Q56" s="9">
        <v>1000000000</v>
      </c>
      <c r="R56" s="9">
        <v>0</v>
      </c>
      <c r="S56" s="9">
        <v>0</v>
      </c>
      <c r="T56" s="9">
        <v>0</v>
      </c>
      <c r="U56" s="23">
        <f t="shared" si="11"/>
        <v>1000000000</v>
      </c>
      <c r="V56" s="24">
        <f>+R56/O56</f>
        <v>0</v>
      </c>
      <c r="W56" s="24">
        <f>+S56/O56</f>
        <v>0</v>
      </c>
      <c r="X56" s="24">
        <f>+T56/O56</f>
        <v>0</v>
      </c>
      <c r="Y56" s="2"/>
    </row>
    <row r="57" spans="1:25" ht="77.25" customHeight="1" thickTop="1" thickBot="1" x14ac:dyDescent="0.3">
      <c r="A57" s="6" t="s">
        <v>66</v>
      </c>
      <c r="B57" s="6" t="s">
        <v>97</v>
      </c>
      <c r="C57" s="6" t="s">
        <v>68</v>
      </c>
      <c r="D57" s="6" t="s">
        <v>91</v>
      </c>
      <c r="E57" s="6"/>
      <c r="F57" s="6" t="s">
        <v>20</v>
      </c>
      <c r="G57" s="6" t="s">
        <v>45</v>
      </c>
      <c r="H57" s="6" t="s">
        <v>22</v>
      </c>
      <c r="I57" s="7" t="s">
        <v>101</v>
      </c>
      <c r="J57" s="9">
        <v>2180700116</v>
      </c>
      <c r="K57" s="9">
        <v>0</v>
      </c>
      <c r="L57" s="9">
        <v>0</v>
      </c>
      <c r="M57" s="9">
        <v>2180700116</v>
      </c>
      <c r="N57" s="9">
        <v>0</v>
      </c>
      <c r="O57" s="16">
        <f t="shared" si="6"/>
        <v>2180700116</v>
      </c>
      <c r="P57" s="9">
        <v>1014500000</v>
      </c>
      <c r="Q57" s="9">
        <v>1166200116</v>
      </c>
      <c r="R57" s="9">
        <v>0</v>
      </c>
      <c r="S57" s="9">
        <v>0</v>
      </c>
      <c r="T57" s="9">
        <v>0</v>
      </c>
      <c r="U57" s="23">
        <f t="shared" si="11"/>
        <v>2180700116</v>
      </c>
      <c r="V57" s="24">
        <f>+R57/O57</f>
        <v>0</v>
      </c>
      <c r="W57" s="24">
        <f>+S57/O57</f>
        <v>0</v>
      </c>
      <c r="X57" s="24">
        <f>+T57/O57</f>
        <v>0</v>
      </c>
      <c r="Y57" s="2"/>
    </row>
    <row r="58" spans="1:25" ht="35.1" customHeight="1" thickTop="1" thickBot="1" x14ac:dyDescent="0.3">
      <c r="A58" s="28"/>
      <c r="B58" s="28"/>
      <c r="C58" s="28"/>
      <c r="D58" s="28"/>
      <c r="E58" s="28"/>
      <c r="F58" s="28"/>
      <c r="G58" s="28"/>
      <c r="H58" s="28"/>
      <c r="I58" s="29" t="s">
        <v>107</v>
      </c>
      <c r="J58" s="30">
        <f>+J6+J35</f>
        <v>519612980261</v>
      </c>
      <c r="K58" s="30">
        <f t="shared" ref="K58:T58" si="12">+K6+K35</f>
        <v>0</v>
      </c>
      <c r="L58" s="30">
        <f t="shared" si="12"/>
        <v>0</v>
      </c>
      <c r="M58" s="30">
        <f t="shared" si="12"/>
        <v>519612980261</v>
      </c>
      <c r="N58" s="30">
        <f t="shared" si="12"/>
        <v>57148000000</v>
      </c>
      <c r="O58" s="31">
        <f t="shared" si="6"/>
        <v>462464980261</v>
      </c>
      <c r="P58" s="30">
        <f t="shared" si="12"/>
        <v>244884098136.82001</v>
      </c>
      <c r="Q58" s="30">
        <f t="shared" si="12"/>
        <v>217580882124.18002</v>
      </c>
      <c r="R58" s="30">
        <f t="shared" si="12"/>
        <v>33802808761.480003</v>
      </c>
      <c r="S58" s="30">
        <f t="shared" si="12"/>
        <v>17395519227.459999</v>
      </c>
      <c r="T58" s="30">
        <f t="shared" si="12"/>
        <v>8786775708.25</v>
      </c>
      <c r="U58" s="32">
        <f t="shared" si="11"/>
        <v>428662171499.52002</v>
      </c>
      <c r="V58" s="33">
        <f>+R58/O58</f>
        <v>7.3092688536984599E-2</v>
      </c>
      <c r="W58" s="33">
        <f>+S58/O58</f>
        <v>3.7614781594149119E-2</v>
      </c>
      <c r="X58" s="33">
        <f>+T58/O58</f>
        <v>1.8999872602874779E-2</v>
      </c>
      <c r="Y58" s="2"/>
    </row>
    <row r="59" spans="1:25" ht="25.5" customHeight="1" thickTop="1" x14ac:dyDescent="0.25">
      <c r="A59" s="20" t="s">
        <v>118</v>
      </c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  <c r="M59" s="20"/>
      <c r="N59" s="22"/>
      <c r="O59" s="22"/>
      <c r="P59" s="17"/>
      <c r="Q59" s="17"/>
      <c r="R59" s="17"/>
      <c r="S59" s="17"/>
      <c r="T59" s="17"/>
      <c r="U59" s="18"/>
      <c r="V59" s="18"/>
      <c r="W59" s="18"/>
      <c r="X59" s="18"/>
    </row>
    <row r="60" spans="1:25" ht="18.75" customHeight="1" x14ac:dyDescent="0.25">
      <c r="A60" s="20" t="s">
        <v>119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2"/>
      <c r="O60" s="22"/>
      <c r="P60" s="17"/>
      <c r="Q60" s="17"/>
      <c r="R60" s="17"/>
      <c r="S60" s="17"/>
      <c r="T60" s="17"/>
      <c r="U60" s="18"/>
      <c r="V60" s="18"/>
      <c r="W60" s="18"/>
      <c r="X60" s="18"/>
    </row>
    <row r="61" spans="1:25" ht="18.75" customHeight="1" x14ac:dyDescent="0.25">
      <c r="A61" s="20" t="s">
        <v>120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2"/>
      <c r="O61" s="22"/>
      <c r="P61" s="17"/>
      <c r="Q61" s="17"/>
      <c r="R61" s="17"/>
      <c r="S61" s="17"/>
      <c r="T61" s="17"/>
      <c r="U61" s="18"/>
      <c r="V61" s="18"/>
      <c r="W61" s="18"/>
      <c r="X61" s="18"/>
    </row>
    <row r="62" spans="1:25" ht="18" customHeight="1" x14ac:dyDescent="0.25">
      <c r="A62" s="22" t="s">
        <v>122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5" ht="19.5" customHeight="1" x14ac:dyDescent="0.25">
      <c r="A63" s="22" t="s">
        <v>123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5" ht="35.1" customHeight="1" x14ac:dyDescent="0.25"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0:24" ht="35.1" customHeight="1" x14ac:dyDescent="0.25"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0:24" ht="35.1" customHeight="1" x14ac:dyDescent="0.25"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0:24" ht="35.1" customHeight="1" x14ac:dyDescent="0.25"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0:24" ht="35.1" customHeight="1" x14ac:dyDescent="0.25"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0:24" ht="35.1" customHeight="1" x14ac:dyDescent="0.25"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0:24" ht="35.1" customHeight="1" x14ac:dyDescent="0.25"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0:24" ht="35.1" customHeight="1" x14ac:dyDescent="0.25"/>
  </sheetData>
  <mergeCells count="3">
    <mergeCell ref="A1:X1"/>
    <mergeCell ref="A2:X2"/>
    <mergeCell ref="A3:X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GESTIÓN GRAL </vt:lpstr>
      <vt:lpstr>'EJECUCIÓN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2019-02-15T14:41:32Z</cp:lastPrinted>
  <dcterms:created xsi:type="dcterms:W3CDTF">2019-02-05T20:17:05Z</dcterms:created>
  <dcterms:modified xsi:type="dcterms:W3CDTF">2019-02-15T17:35:00Z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