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9\PAGINA WEB\SEPTIEMBRE 2019\PDF\"/>
    </mc:Choice>
  </mc:AlternateContent>
  <bookViews>
    <workbookView xWindow="240" yWindow="120" windowWidth="18060" windowHeight="7050"/>
  </bookViews>
  <sheets>
    <sheet name="GASTOS DE INVERSIÓN " sheetId="1" r:id="rId1"/>
  </sheets>
  <definedNames>
    <definedName name="_xlnm.Print_Titles" localSheetId="0">'GASTOS DE INVERSIÓN '!$7:$7</definedName>
  </definedNames>
  <calcPr calcId="152511"/>
</workbook>
</file>

<file path=xl/calcChain.xml><?xml version="1.0" encoding="utf-8"?>
<calcChain xmlns="http://schemas.openxmlformats.org/spreadsheetml/2006/main">
  <c r="S35" i="1" l="1"/>
  <c r="R35" i="1"/>
  <c r="Q35" i="1"/>
  <c r="P35" i="1"/>
  <c r="O35" i="1"/>
  <c r="M35" i="1"/>
  <c r="L35" i="1"/>
  <c r="K35" i="1"/>
  <c r="J35" i="1"/>
  <c r="I35" i="1"/>
  <c r="S31" i="1"/>
  <c r="R31" i="1"/>
  <c r="Q31" i="1"/>
  <c r="P31" i="1"/>
  <c r="O31" i="1"/>
  <c r="M31" i="1"/>
  <c r="L31" i="1"/>
  <c r="K31" i="1"/>
  <c r="J31" i="1"/>
  <c r="I31" i="1"/>
  <c r="S27" i="1"/>
  <c r="R27" i="1"/>
  <c r="Q27" i="1"/>
  <c r="P27" i="1"/>
  <c r="O27" i="1"/>
  <c r="M27" i="1"/>
  <c r="L27" i="1"/>
  <c r="K27" i="1"/>
  <c r="J27" i="1"/>
  <c r="I27" i="1"/>
  <c r="S10" i="1"/>
  <c r="R10" i="1"/>
  <c r="Q10" i="1"/>
  <c r="Q36" i="1" s="1"/>
  <c r="P10" i="1"/>
  <c r="O10" i="1"/>
  <c r="M10" i="1"/>
  <c r="L10" i="1"/>
  <c r="L36" i="1" s="1"/>
  <c r="K10" i="1"/>
  <c r="J10" i="1"/>
  <c r="I10" i="1"/>
  <c r="P36" i="1" l="1"/>
  <c r="O36" i="1"/>
  <c r="I36" i="1"/>
  <c r="M36" i="1"/>
  <c r="R36" i="1"/>
  <c r="K36" i="1"/>
  <c r="J36" i="1"/>
  <c r="S36" i="1"/>
  <c r="N9" i="1"/>
  <c r="N30" i="1"/>
  <c r="N34" i="1"/>
  <c r="N29" i="1"/>
  <c r="N28" i="1"/>
  <c r="N26" i="1"/>
  <c r="N25" i="1"/>
  <c r="N24" i="1"/>
  <c r="N23" i="1"/>
  <c r="N22" i="1"/>
  <c r="N21" i="1"/>
  <c r="N20" i="1"/>
  <c r="N33" i="1"/>
  <c r="N19" i="1"/>
  <c r="N18" i="1"/>
  <c r="N17" i="1"/>
  <c r="N16" i="1"/>
  <c r="N15" i="1"/>
  <c r="N14" i="1"/>
  <c r="N13" i="1"/>
  <c r="N12" i="1"/>
  <c r="N32" i="1"/>
  <c r="N11" i="1"/>
  <c r="N8" i="1"/>
  <c r="T15" i="1" l="1"/>
  <c r="W15" i="1"/>
  <c r="V15" i="1"/>
  <c r="U15" i="1"/>
  <c r="T19" i="1"/>
  <c r="W19" i="1"/>
  <c r="U19" i="1"/>
  <c r="V19" i="1"/>
  <c r="T26" i="1"/>
  <c r="W26" i="1"/>
  <c r="V26" i="1"/>
  <c r="U26" i="1"/>
  <c r="T30" i="1"/>
  <c r="U30" i="1"/>
  <c r="W30" i="1"/>
  <c r="V30" i="1"/>
  <c r="T12" i="1"/>
  <c r="W12" i="1"/>
  <c r="V12" i="1"/>
  <c r="U12" i="1"/>
  <c r="T16" i="1"/>
  <c r="W16" i="1"/>
  <c r="U16" i="1"/>
  <c r="V16" i="1"/>
  <c r="T33" i="1"/>
  <c r="U33" i="1"/>
  <c r="W33" i="1"/>
  <c r="V33" i="1"/>
  <c r="T23" i="1"/>
  <c r="U23" i="1"/>
  <c r="W23" i="1"/>
  <c r="V23" i="1"/>
  <c r="T28" i="1"/>
  <c r="W28" i="1"/>
  <c r="N31" i="1"/>
  <c r="U28" i="1"/>
  <c r="V28" i="1"/>
  <c r="T9" i="1"/>
  <c r="W9" i="1"/>
  <c r="V9" i="1"/>
  <c r="U9" i="1"/>
  <c r="N10" i="1"/>
  <c r="T13" i="1"/>
  <c r="W13" i="1"/>
  <c r="U13" i="1"/>
  <c r="V13" i="1"/>
  <c r="T17" i="1"/>
  <c r="U17" i="1"/>
  <c r="W17" i="1"/>
  <c r="V17" i="1"/>
  <c r="T20" i="1"/>
  <c r="U20" i="1"/>
  <c r="W20" i="1"/>
  <c r="V20" i="1"/>
  <c r="T24" i="1"/>
  <c r="W24" i="1"/>
  <c r="V24" i="1"/>
  <c r="U24" i="1"/>
  <c r="T29" i="1"/>
  <c r="W29" i="1"/>
  <c r="V29" i="1"/>
  <c r="U29" i="1"/>
  <c r="T11" i="1"/>
  <c r="N27" i="1"/>
  <c r="U11" i="1"/>
  <c r="W11" i="1"/>
  <c r="V11" i="1"/>
  <c r="T14" i="1"/>
  <c r="U14" i="1"/>
  <c r="W14" i="1"/>
  <c r="V14" i="1"/>
  <c r="T18" i="1"/>
  <c r="W18" i="1"/>
  <c r="V18" i="1"/>
  <c r="U18" i="1"/>
  <c r="T21" i="1"/>
  <c r="W21" i="1"/>
  <c r="V21" i="1"/>
  <c r="U21" i="1"/>
  <c r="T25" i="1"/>
  <c r="W25" i="1"/>
  <c r="U25" i="1"/>
  <c r="V25" i="1"/>
  <c r="T34" i="1"/>
  <c r="W34" i="1"/>
  <c r="U34" i="1"/>
  <c r="V34" i="1"/>
  <c r="T22" i="1"/>
  <c r="W22" i="1"/>
  <c r="U22" i="1"/>
  <c r="V22" i="1"/>
  <c r="T32" i="1"/>
  <c r="W32" i="1"/>
  <c r="V32" i="1"/>
  <c r="N35" i="1"/>
  <c r="U32" i="1"/>
  <c r="T8" i="1"/>
  <c r="W8" i="1"/>
  <c r="V8" i="1"/>
  <c r="U8" i="1"/>
  <c r="T27" i="1" l="1"/>
  <c r="U27" i="1"/>
  <c r="W27" i="1"/>
  <c r="V27" i="1"/>
  <c r="T35" i="1"/>
  <c r="U35" i="1"/>
  <c r="W35" i="1"/>
  <c r="V35" i="1"/>
  <c r="T31" i="1"/>
  <c r="U31" i="1"/>
  <c r="W31" i="1"/>
  <c r="V31" i="1"/>
  <c r="N36" i="1"/>
  <c r="T10" i="1"/>
  <c r="U10" i="1"/>
  <c r="V10" i="1"/>
  <c r="W10" i="1"/>
  <c r="T36" i="1" l="1"/>
  <c r="V36" i="1"/>
  <c r="U36" i="1"/>
  <c r="W36" i="1"/>
</calcChain>
</file>

<file path=xl/sharedStrings.xml><?xml version="1.0" encoding="utf-8"?>
<sst xmlns="http://schemas.openxmlformats.org/spreadsheetml/2006/main" count="257" uniqueCount="90">
  <si>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</si>
  <si>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</si>
  <si>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</si>
  <si>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</si>
  <si>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</si>
  <si>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</si>
  <si>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</si>
  <si>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</si>
  <si>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</si>
  <si>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</si>
  <si>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</si>
  <si>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</si>
  <si>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</si>
  <si>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</si>
  <si>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</si>
  <si>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</si>
  <si>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</si>
  <si>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</si>
  <si>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</si>
  <si>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Nación</t>
  </si>
  <si>
    <t>10</t>
  </si>
  <si>
    <t>CSF</t>
  </si>
  <si>
    <t>11</t>
  </si>
  <si>
    <t>SSF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</si>
  <si>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</si>
  <si>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</si>
  <si>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</si>
  <si>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</si>
  <si>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</si>
  <si>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3502</t>
  </si>
  <si>
    <t>13</t>
  </si>
  <si>
    <t>15</t>
  </si>
  <si>
    <t>IMPLEMENTACIÓN DE PROCESOS DE DESARROLLO ECONÓMICO LOCAL PARA LA COMPETITIVIDAD ESTRATÉGICA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</si>
  <si>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</si>
  <si>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</si>
  <si>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</si>
  <si>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</si>
  <si>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</si>
  <si>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</si>
  <si>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</si>
  <si>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</si>
  <si>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</si>
  <si>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</si>
  <si>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</si>
  <si>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</si>
  <si>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</si>
  <si>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</si>
  <si>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</si>
  <si>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</si>
  <si>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</si>
  <si>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</si>
  <si>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</si>
  <si>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</si>
  <si>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</si>
  <si>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</si>
  <si>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</si>
  <si>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</si>
  <si>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</si>
  <si>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</si>
  <si>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DESARROLLO DE ACCIONES PARA FORTALECER LA GESTIÓN MISIONAL DEL MINISTERIO DE COMERCIO, INDUSTRIA Y TURISMO A NIVEL  NACIONAL</t>
  </si>
  <si>
    <t>3</t>
  </si>
  <si>
    <t>ASISTENCIA PARA PROCESOS DE ANÁLISIS SECTORIAL  DE TURISMO POR PARTE DE MINCIT A NIVEL   NACIONAL</t>
  </si>
  <si>
    <t>AMPLIACIÓN DE LA CAPACIDAD DE LOS SERVICIOS DE LAS TECNOLOGÍAS DE INFORMACIÓN EN EL MINCIT  NACIONAL</t>
  </si>
  <si>
    <t>FORTALECIMIENTO DE LOS SERVICIOS BRINDADOS A LOS USUARIOS DE COMERCIO EXTERIOR A NIVEL  NACIONAL</t>
  </si>
  <si>
    <t>APR.VIGENTE DESPUES DE BLOQUEOS</t>
  </si>
  <si>
    <t>MINISTERIO DE COMERCIO INDUSTRIA Y TURISMO</t>
  </si>
  <si>
    <t>EJECUCIÓN PRESUPUESTAL CON CORTE AL 30 DE SEPTIEMBRE DE 2019</t>
  </si>
  <si>
    <t>OBLIG/ APR</t>
  </si>
  <si>
    <t>PAGO/ APR</t>
  </si>
  <si>
    <t>VICEMINISTERIO DE COMERCIO EXTERIOR</t>
  </si>
  <si>
    <t xml:space="preserve">SECRETARIA GENERAL </t>
  </si>
  <si>
    <t>VICEMINISTERIO DE TURISMO</t>
  </si>
  <si>
    <t xml:space="preserve">TOTAL EJECUCIÓN GASTOS DE INVERSION </t>
  </si>
  <si>
    <t xml:space="preserve">GASTOS DE INVERSIÓN </t>
  </si>
  <si>
    <t>VICEMINISTERIO DE DESARROLLO EMPRESARIAL</t>
  </si>
  <si>
    <t>GENERADO:OCTUBRE 01 DE 2019</t>
  </si>
  <si>
    <t xml:space="preserve">Fuente : Sistema Integrado de Información Financiera SIIF Nación </t>
  </si>
  <si>
    <t>Nota 1:  Ley No. 1940 del 26 de Noviembre de 2018 " Por la cual se decreta el presupuesto de rentas y recursos de capital y ley de apropiaciones para la vigencia fiscal del 1° de Enero al 31 de Diciembre de 2019"</t>
  </si>
  <si>
    <t>Nota 2: Decreto No. 2467 del 28 de Diciembre de 2018 " Por el cual se liquida el Presupuesto General de la Nación para la vigencia fiscal de 2019, se detallan las apropiaciones y se clasifican y definen los gastos"</t>
  </si>
  <si>
    <t>Nota 3: Decreto No. 412 del 2 de marzo de 2018 "Por el cual se modifica parcialmente el Decreto 1068 de 2015 en el libro 2 Régimen reglamentario del sector hacienda y crédito público, Parte 8 del Régimen Presupuestal, Parte 9 Sistema Integrado de Información Financiera-SIIF NACIÓN y se establecen otras disposiciones"</t>
  </si>
  <si>
    <t xml:space="preserve">Nota 4: Resolución 0010 del 7 de marzo de 2018 " Por la cual se establece el Catálogo de Clasificación Presupuestal y se dictan otras disposiciones para su administración" </t>
  </si>
  <si>
    <t>Nota 5: Resolución No. 0169 del 30 de enero de 2019 " Por la cual se efectúa un Traslado en el presupuesto de Inversión de la Sección 3501 Ministerio de Comercio Industria y Turismo, Unidad Ejecutora 3501-01 Gestión General en la vigencia fiscal de 2019"</t>
  </si>
  <si>
    <t>Nota 6: Resolución No. 0867 del 20 de marzo  de 2019 " Por la cual se efectúa una distribución en el presupuesto de Gastos de Funcionamiento del Ministerio de Hacienda y Crédito Público para la vigencia fiscal de 2019"  ($ 1.700.000.000)</t>
  </si>
  <si>
    <t>Nota 7: Resolución No. 107 del 28 de marzo de 2019 " Por la cual se efectúa una distribución del Presupuesto de Inversión contenida en el anexo del Decreto de Liquidación del Presupuesto General de la Nación para la vigencia fiscal 2019" ($ 24.659.180.000)</t>
  </si>
  <si>
    <t>Nota 8: Resolución No.1252 del 25 de abril de 2019 " Por la cual se efectúa una distribución en el presupuesto de Gastos de Funcionamiento del Ministerio de Hacienda y Crédito Público para la vigencia fiscal de 2019"  ($ 6.200.000.000)</t>
  </si>
  <si>
    <t>Nota 9: Resolución No.1269 del 29 de abril de 2019 " Por la cual se efectúa una distribución en el presupuesto de Gastos de Funcionamiento del Ministerio de Hacienda y Crédito Público para la vigencia fiscal de 2019"  ($ 7.000.000.000)</t>
  </si>
  <si>
    <t>Nota 10: Resolución No. 1970 del 25 de junio de 2019 "Por la cual se efectúa una distribución en el Presupuesto de Gastos de Funcionamiento del Ministerio de Hacienda y Crédito Público para la vigencia fiscal de 2019" ($ 10.000.000.000)</t>
  </si>
  <si>
    <t>Nota 11:Resolución No.3101 del 10 de septiembre de 2019 " Por la cual se efectua una distribución en el presupuesto de Gastos de Funcionamiento del Ministerio de Hacienda y Crédito Público para la vigencia fiscal de 2019"  ($ 10.000.000.000)</t>
  </si>
  <si>
    <t>COMP/ APR</t>
  </si>
  <si>
    <t>APROPIACIÓN SIN COMPROMETER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</si>
</sst>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b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ck">
        <color theme="0" tint="-0.14996795556505021"/>
      </left>
      <right style="thick">
        <color theme="0" tint="-0.14996795556505021"/>
      </right>
      <top style="thick">
        <color theme="0" tint="-0.14996795556505021"/>
      </top>
      <bottom style="thick">
        <color theme="0" tint="-0.14996795556505021"/>
      </bottom>
      <diagonal/>
    </border>
    <border>
      <left style="thick">
        <color theme="0" tint="-0.14996795556505021"/>
      </left>
      <right style="thick">
        <color theme="0" tint="-0.14996795556505021"/>
      </right>
      <top style="thick">
        <color theme="0" tint="-0.14993743705557422"/>
      </top>
      <bottom style="thick">
        <color theme="0" tint="-0.14996795556505021"/>
      </bottom>
      <diagonal/>
    </border>
  </borders>
  <cellStyleXfs count="1">
    <xf numFmtId="0" fontId="0" fillId="0" borderId="0"/>
  </cellStyleXfs>
  <cellXfs count="40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right" vertical="center" wrapText="1"/>
    </xf>
    <xf numFmtId="10" fontId="5" fillId="0" borderId="0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horizontal="righ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165" fontId="5" fillId="0" borderId="1" xfId="0" applyNumberFormat="1" applyFont="1" applyFill="1" applyBorder="1" applyAlignment="1">
      <alignment horizontal="right" vertical="center" wrapText="1" readingOrder="1"/>
    </xf>
    <xf numFmtId="10" fontId="5" fillId="0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/>
    <xf numFmtId="0" fontId="3" fillId="0" borderId="0" xfId="0" applyFont="1"/>
    <xf numFmtId="0" fontId="3" fillId="0" borderId="0" xfId="0" applyFont="1" applyAlignment="1">
      <alignment horizontal="left" readingOrder="1"/>
    </xf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readingOrder="1"/>
    </xf>
    <xf numFmtId="0" fontId="1" fillId="0" borderId="0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8" fillId="2" borderId="1" xfId="0" applyNumberFormat="1" applyFont="1" applyFill="1" applyBorder="1" applyAlignment="1">
      <alignment horizontal="center" vertical="center" wrapText="1" readingOrder="1"/>
    </xf>
    <xf numFmtId="0" fontId="8" fillId="2" borderId="2" xfId="0" applyNumberFormat="1" applyFont="1" applyFill="1" applyBorder="1" applyAlignment="1">
      <alignment horizontal="center" vertical="center" wrapText="1" readingOrder="1"/>
    </xf>
    <xf numFmtId="0" fontId="9" fillId="2" borderId="2" xfId="0" applyFont="1" applyFill="1" applyBorder="1" applyAlignment="1">
      <alignment horizontal="centerContinuous" vertical="center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0" fontId="4" fillId="3" borderId="1" xfId="0" applyNumberFormat="1" applyFont="1" applyFill="1" applyBorder="1" applyAlignment="1">
      <alignment horizontal="left" vertical="center" wrapText="1" readingOrder="1"/>
    </xf>
    <xf numFmtId="164" fontId="4" fillId="3" borderId="1" xfId="0" applyNumberFormat="1" applyFont="1" applyFill="1" applyBorder="1" applyAlignment="1">
      <alignment horizontal="right" vertical="center" wrapText="1" readingOrder="1"/>
    </xf>
    <xf numFmtId="165" fontId="10" fillId="3" borderId="1" xfId="0" applyNumberFormat="1" applyFont="1" applyFill="1" applyBorder="1" applyAlignment="1">
      <alignment horizontal="right" vertical="center" wrapText="1" readingOrder="1"/>
    </xf>
    <xf numFmtId="10" fontId="10" fillId="3" borderId="1" xfId="0" applyNumberFormat="1" applyFont="1" applyFill="1" applyBorder="1" applyAlignment="1">
      <alignment horizontal="right" vertical="center" wrapText="1" readingOrder="1"/>
    </xf>
    <xf numFmtId="165" fontId="3" fillId="0" borderId="1" xfId="0" applyNumberFormat="1" applyFont="1" applyFill="1" applyBorder="1" applyAlignment="1">
      <alignment horizontal="righ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0" fontId="5" fillId="0" borderId="1" xfId="0" applyFont="1" applyFill="1" applyBorder="1" applyAlignment="1"/>
    <xf numFmtId="0" fontId="4" fillId="3" borderId="1" xfId="0" applyNumberFormat="1" applyFont="1" applyFill="1" applyBorder="1" applyAlignment="1">
      <alignment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 readingOrder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 readingOrder="1"/>
    </xf>
    <xf numFmtId="0" fontId="11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209550</xdr:colOff>
      <xdr:row>3</xdr:row>
      <xdr:rowOff>9525</xdr:rowOff>
    </xdr:to>
    <xdr:pic>
      <xdr:nvPicPr>
        <xdr:cNvPr id="3" name="Imagen 2" descr="cid:A1151BFF-0E8C-41C0-A184-8A0FA5990D6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81300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0"/>
  <sheetViews>
    <sheetView showGridLines="0" tabSelected="1" topLeftCell="A35" workbookViewId="0">
      <selection activeCell="T40" sqref="T40"/>
    </sheetView>
  </sheetViews>
  <sheetFormatPr baseColWidth="10" defaultRowHeight="15" x14ac:dyDescent="0.25"/>
  <cols>
    <col min="1" max="4" width="5.42578125" customWidth="1"/>
    <col min="5" max="5" width="7.28515625" customWidth="1"/>
    <col min="6" max="6" width="4.5703125" customWidth="1"/>
    <col min="7" max="7" width="5" customWidth="1"/>
    <col min="8" max="8" width="24.140625" customWidth="1"/>
    <col min="9" max="9" width="16.7109375" customWidth="1"/>
    <col min="10" max="10" width="14.85546875" customWidth="1"/>
    <col min="11" max="11" width="15.85546875" customWidth="1"/>
    <col min="12" max="12" width="16.140625" customWidth="1"/>
    <col min="13" max="13" width="16" customWidth="1"/>
    <col min="14" max="14" width="16.85546875" customWidth="1"/>
    <col min="15" max="15" width="15.85546875" customWidth="1"/>
    <col min="16" max="16" width="16" customWidth="1"/>
    <col min="17" max="17" width="15.5703125" customWidth="1"/>
    <col min="18" max="19" width="15.85546875" customWidth="1"/>
    <col min="20" max="20" width="14.7109375" customWidth="1"/>
    <col min="21" max="21" width="8.140625" customWidth="1"/>
    <col min="22" max="22" width="7.85546875" customWidth="1"/>
    <col min="23" max="23" width="7.5703125" customWidth="1"/>
  </cols>
  <sheetData>
    <row r="1" spans="1:35" x14ac:dyDescent="0.25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35" x14ac:dyDescent="0.2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35" ht="15.75" x14ac:dyDescent="0.25">
      <c r="A3" s="36" t="s">
        <v>65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2"/>
    </row>
    <row r="4" spans="1:35" ht="15.75" x14ac:dyDescent="0.25">
      <c r="A4" s="36" t="s">
        <v>66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</row>
    <row r="5" spans="1:35" ht="15.75" x14ac:dyDescent="0.25">
      <c r="A5" s="36" t="s">
        <v>73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</row>
    <row r="6" spans="1:35" ht="15.75" thickBot="1" x14ac:dyDescent="0.3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1" t="s">
        <v>0</v>
      </c>
      <c r="M6" s="1" t="s">
        <v>0</v>
      </c>
      <c r="N6" s="1"/>
      <c r="O6" s="1" t="s">
        <v>0</v>
      </c>
      <c r="P6" s="1" t="s">
        <v>0</v>
      </c>
      <c r="Q6" s="1" t="s">
        <v>0</v>
      </c>
      <c r="R6" s="1" t="s">
        <v>0</v>
      </c>
      <c r="S6" s="1" t="s">
        <v>0</v>
      </c>
      <c r="T6" s="39" t="s">
        <v>75</v>
      </c>
    </row>
    <row r="7" spans="1:35" ht="39" customHeight="1" thickTop="1" thickBot="1" x14ac:dyDescent="0.3">
      <c r="A7" s="18" t="s">
        <v>1</v>
      </c>
      <c r="B7" s="19" t="s">
        <v>2</v>
      </c>
      <c r="C7" s="19" t="s">
        <v>3</v>
      </c>
      <c r="D7" s="19" t="s">
        <v>4</v>
      </c>
      <c r="E7" s="19" t="s">
        <v>5</v>
      </c>
      <c r="F7" s="19" t="s">
        <v>6</v>
      </c>
      <c r="G7" s="19" t="s">
        <v>7</v>
      </c>
      <c r="H7" s="19" t="s">
        <v>8</v>
      </c>
      <c r="I7" s="19" t="s">
        <v>9</v>
      </c>
      <c r="J7" s="19" t="s">
        <v>10</v>
      </c>
      <c r="K7" s="19" t="s">
        <v>11</v>
      </c>
      <c r="L7" s="19" t="s">
        <v>12</v>
      </c>
      <c r="M7" s="19" t="s">
        <v>13</v>
      </c>
      <c r="N7" s="19" t="s">
        <v>64</v>
      </c>
      <c r="O7" s="19" t="s">
        <v>14</v>
      </c>
      <c r="P7" s="19" t="s">
        <v>15</v>
      </c>
      <c r="Q7" s="19" t="s">
        <v>16</v>
      </c>
      <c r="R7" s="19" t="s">
        <v>17</v>
      </c>
      <c r="S7" s="19" t="s">
        <v>18</v>
      </c>
      <c r="T7" s="20" t="s">
        <v>89</v>
      </c>
      <c r="U7" s="20" t="s">
        <v>88</v>
      </c>
      <c r="V7" s="20" t="s">
        <v>67</v>
      </c>
      <c r="W7" s="20" t="s">
        <v>68</v>
      </c>
    </row>
    <row r="8" spans="1:35" ht="80.25" thickTop="1" thickBot="1" x14ac:dyDescent="0.3">
      <c r="A8" s="29" t="s">
        <v>24</v>
      </c>
      <c r="B8" s="16" t="s">
        <v>25</v>
      </c>
      <c r="C8" s="16" t="s">
        <v>26</v>
      </c>
      <c r="D8" s="16" t="s">
        <v>27</v>
      </c>
      <c r="E8" s="16" t="s">
        <v>19</v>
      </c>
      <c r="F8" s="16" t="s">
        <v>22</v>
      </c>
      <c r="G8" s="16" t="s">
        <v>21</v>
      </c>
      <c r="H8" s="16" t="s">
        <v>28</v>
      </c>
      <c r="I8" s="6">
        <v>4216383673</v>
      </c>
      <c r="J8" s="6">
        <v>0</v>
      </c>
      <c r="K8" s="6">
        <v>0</v>
      </c>
      <c r="L8" s="6">
        <v>4216383673</v>
      </c>
      <c r="M8" s="6">
        <v>0</v>
      </c>
      <c r="N8" s="28">
        <f>+L8-M8</f>
        <v>4216383673</v>
      </c>
      <c r="O8" s="6">
        <v>3241808326.5100002</v>
      </c>
      <c r="P8" s="6">
        <v>974575346.49000001</v>
      </c>
      <c r="Q8" s="6">
        <v>3040104496.5100002</v>
      </c>
      <c r="R8" s="6">
        <v>1531530655.51</v>
      </c>
      <c r="S8" s="6">
        <v>1475444967.51</v>
      </c>
      <c r="T8" s="7">
        <f>+N8-Q8</f>
        <v>1176279176.4899998</v>
      </c>
      <c r="U8" s="8">
        <f>+Q8/N8</f>
        <v>0.72102178840545006</v>
      </c>
      <c r="V8" s="8">
        <f>+R8/N8</f>
        <v>0.36323322882528392</v>
      </c>
      <c r="W8" s="8">
        <f>+S8/N8</f>
        <v>0.34993138242094696</v>
      </c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55.5" customHeight="1" thickTop="1" thickBot="1" x14ac:dyDescent="0.3">
      <c r="A9" s="29" t="s">
        <v>24</v>
      </c>
      <c r="B9" s="17" t="s">
        <v>25</v>
      </c>
      <c r="C9" s="17" t="s">
        <v>26</v>
      </c>
      <c r="D9" s="17" t="s">
        <v>27</v>
      </c>
      <c r="E9" s="17" t="s">
        <v>19</v>
      </c>
      <c r="F9" s="17" t="s">
        <v>33</v>
      </c>
      <c r="G9" s="17" t="s">
        <v>23</v>
      </c>
      <c r="H9" s="16" t="s">
        <v>63</v>
      </c>
      <c r="I9" s="6">
        <v>5200000000</v>
      </c>
      <c r="J9" s="6">
        <v>0</v>
      </c>
      <c r="K9" s="6">
        <v>0</v>
      </c>
      <c r="L9" s="6">
        <v>5200000000</v>
      </c>
      <c r="M9" s="6">
        <v>0</v>
      </c>
      <c r="N9" s="28">
        <f>+L9-M9</f>
        <v>5200000000</v>
      </c>
      <c r="O9" s="6">
        <v>5161874435.25</v>
      </c>
      <c r="P9" s="6">
        <v>38125564.75</v>
      </c>
      <c r="Q9" s="6">
        <v>4594863858.25</v>
      </c>
      <c r="R9" s="6">
        <v>2526070826.8499999</v>
      </c>
      <c r="S9" s="6">
        <v>2513280852.8499999</v>
      </c>
      <c r="T9" s="7">
        <f t="shared" ref="T9:T36" si="0">+N9-Q9</f>
        <v>605136141.75</v>
      </c>
      <c r="U9" s="8">
        <f t="shared" ref="U9:U36" si="1">+Q9/N9</f>
        <v>0.88362766504807688</v>
      </c>
      <c r="V9" s="8">
        <f t="shared" ref="V9:V36" si="2">+R9/N9</f>
        <v>0.4857828513173077</v>
      </c>
      <c r="W9" s="8">
        <f t="shared" ref="W9:W36" si="3">+S9/N9</f>
        <v>0.4833232409326923</v>
      </c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49.5" customHeight="1" thickTop="1" thickBot="1" x14ac:dyDescent="0.3">
      <c r="A10" s="31" t="s">
        <v>24</v>
      </c>
      <c r="B10" s="23"/>
      <c r="C10" s="23"/>
      <c r="D10" s="23"/>
      <c r="E10" s="23"/>
      <c r="F10" s="23"/>
      <c r="G10" s="23"/>
      <c r="H10" s="24" t="s">
        <v>69</v>
      </c>
      <c r="I10" s="25">
        <f>SUM(I8:I9)</f>
        <v>9416383673</v>
      </c>
      <c r="J10" s="25">
        <f t="shared" ref="J10:S10" si="4">SUM(J8:J9)</f>
        <v>0</v>
      </c>
      <c r="K10" s="25">
        <f t="shared" si="4"/>
        <v>0</v>
      </c>
      <c r="L10" s="25">
        <f t="shared" si="4"/>
        <v>9416383673</v>
      </c>
      <c r="M10" s="25">
        <f t="shared" si="4"/>
        <v>0</v>
      </c>
      <c r="N10" s="25">
        <f t="shared" si="4"/>
        <v>9416383673</v>
      </c>
      <c r="O10" s="25">
        <f t="shared" si="4"/>
        <v>8403682761.7600002</v>
      </c>
      <c r="P10" s="25">
        <f t="shared" si="4"/>
        <v>1012700911.24</v>
      </c>
      <c r="Q10" s="25">
        <f t="shared" si="4"/>
        <v>7634968354.7600002</v>
      </c>
      <c r="R10" s="25">
        <f t="shared" si="4"/>
        <v>4057601482.3599997</v>
      </c>
      <c r="S10" s="25">
        <f t="shared" si="4"/>
        <v>3988725820.3599997</v>
      </c>
      <c r="T10" s="26">
        <f t="shared" si="0"/>
        <v>1781415318.2399998</v>
      </c>
      <c r="U10" s="27">
        <f t="shared" si="1"/>
        <v>0.81081746665145682</v>
      </c>
      <c r="V10" s="27">
        <f t="shared" si="2"/>
        <v>0.43090868249076703</v>
      </c>
      <c r="W10" s="27">
        <f t="shared" si="3"/>
        <v>0.42359423308090599</v>
      </c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60" customHeight="1" thickTop="1" thickBot="1" x14ac:dyDescent="0.3">
      <c r="A11" s="29" t="s">
        <v>24</v>
      </c>
      <c r="B11" s="16" t="s">
        <v>29</v>
      </c>
      <c r="C11" s="16" t="s">
        <v>26</v>
      </c>
      <c r="D11" s="16" t="s">
        <v>30</v>
      </c>
      <c r="E11" s="16" t="s">
        <v>19</v>
      </c>
      <c r="F11" s="16" t="s">
        <v>31</v>
      </c>
      <c r="G11" s="16" t="s">
        <v>21</v>
      </c>
      <c r="H11" s="16" t="s">
        <v>32</v>
      </c>
      <c r="I11" s="6">
        <v>0</v>
      </c>
      <c r="J11" s="6">
        <v>24659180000</v>
      </c>
      <c r="K11" s="6">
        <v>0</v>
      </c>
      <c r="L11" s="6">
        <v>24659180000</v>
      </c>
      <c r="M11" s="6">
        <v>0</v>
      </c>
      <c r="N11" s="28">
        <f t="shared" ref="N11:N26" si="5">+L11-M11</f>
        <v>24659180000</v>
      </c>
      <c r="O11" s="6">
        <v>24659180000</v>
      </c>
      <c r="P11" s="6">
        <v>0</v>
      </c>
      <c r="Q11" s="6">
        <v>20178590000</v>
      </c>
      <c r="R11" s="6">
        <v>13971456000</v>
      </c>
      <c r="S11" s="6">
        <v>13971456000</v>
      </c>
      <c r="T11" s="7">
        <f t="shared" si="0"/>
        <v>4480590000</v>
      </c>
      <c r="U11" s="8">
        <f t="shared" si="1"/>
        <v>0.81829931084488616</v>
      </c>
      <c r="V11" s="8">
        <f t="shared" si="2"/>
        <v>0.56658234377623262</v>
      </c>
      <c r="W11" s="8">
        <f t="shared" si="3"/>
        <v>0.56658234377623262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90.75" customHeight="1" thickTop="1" thickBot="1" x14ac:dyDescent="0.3">
      <c r="A12" s="29" t="s">
        <v>24</v>
      </c>
      <c r="B12" s="16" t="s">
        <v>29</v>
      </c>
      <c r="C12" s="16" t="s">
        <v>26</v>
      </c>
      <c r="D12" s="16" t="s">
        <v>35</v>
      </c>
      <c r="E12" s="16" t="s">
        <v>19</v>
      </c>
      <c r="F12" s="16" t="s">
        <v>20</v>
      </c>
      <c r="G12" s="16" t="s">
        <v>21</v>
      </c>
      <c r="H12" s="16" t="s">
        <v>36</v>
      </c>
      <c r="I12" s="6">
        <v>1239000000</v>
      </c>
      <c r="J12" s="6">
        <v>0</v>
      </c>
      <c r="K12" s="6">
        <v>0</v>
      </c>
      <c r="L12" s="6">
        <v>1239000000</v>
      </c>
      <c r="M12" s="6">
        <v>148000000</v>
      </c>
      <c r="N12" s="28">
        <f t="shared" si="5"/>
        <v>1091000000</v>
      </c>
      <c r="O12" s="6">
        <v>1090999922</v>
      </c>
      <c r="P12" s="6">
        <v>78</v>
      </c>
      <c r="Q12" s="6">
        <v>1090999922</v>
      </c>
      <c r="R12" s="6">
        <v>150000000</v>
      </c>
      <c r="S12" s="6">
        <v>150000000</v>
      </c>
      <c r="T12" s="7">
        <f t="shared" si="0"/>
        <v>78</v>
      </c>
      <c r="U12" s="8">
        <f t="shared" si="1"/>
        <v>0.99999992850595787</v>
      </c>
      <c r="V12" s="8">
        <f t="shared" si="2"/>
        <v>0.13748854262144822</v>
      </c>
      <c r="W12" s="8">
        <f t="shared" si="3"/>
        <v>0.13748854262144822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71.25" customHeight="1" thickTop="1" thickBot="1" x14ac:dyDescent="0.3">
      <c r="A13" s="29" t="s">
        <v>24</v>
      </c>
      <c r="B13" s="16" t="s">
        <v>29</v>
      </c>
      <c r="C13" s="16" t="s">
        <v>26</v>
      </c>
      <c r="D13" s="16" t="s">
        <v>35</v>
      </c>
      <c r="E13" s="16" t="s">
        <v>19</v>
      </c>
      <c r="F13" s="16" t="s">
        <v>22</v>
      </c>
      <c r="G13" s="16" t="s">
        <v>21</v>
      </c>
      <c r="H13" s="16" t="s">
        <v>36</v>
      </c>
      <c r="I13" s="6">
        <v>4800000000</v>
      </c>
      <c r="J13" s="6">
        <v>0</v>
      </c>
      <c r="K13" s="6">
        <v>0</v>
      </c>
      <c r="L13" s="6">
        <v>4800000000</v>
      </c>
      <c r="M13" s="6">
        <v>0</v>
      </c>
      <c r="N13" s="28">
        <f t="shared" si="5"/>
        <v>4800000000</v>
      </c>
      <c r="O13" s="6">
        <v>4744932456.4899998</v>
      </c>
      <c r="P13" s="6">
        <v>55067543.509999998</v>
      </c>
      <c r="Q13" s="6">
        <v>4709163044.4899998</v>
      </c>
      <c r="R13" s="6">
        <v>1712747769.49</v>
      </c>
      <c r="S13" s="6">
        <v>1553447028.49</v>
      </c>
      <c r="T13" s="7">
        <f t="shared" si="0"/>
        <v>90836955.510000229</v>
      </c>
      <c r="U13" s="8">
        <f t="shared" si="1"/>
        <v>0.98107563426875</v>
      </c>
      <c r="V13" s="8">
        <f t="shared" si="2"/>
        <v>0.35682245197708334</v>
      </c>
      <c r="W13" s="8">
        <f t="shared" si="3"/>
        <v>0.32363479760208336</v>
      </c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89.25" customHeight="1" thickTop="1" thickBot="1" x14ac:dyDescent="0.3">
      <c r="A14" s="29" t="s">
        <v>24</v>
      </c>
      <c r="B14" s="16" t="s">
        <v>29</v>
      </c>
      <c r="C14" s="16" t="s">
        <v>26</v>
      </c>
      <c r="D14" s="16" t="s">
        <v>37</v>
      </c>
      <c r="E14" s="16" t="s">
        <v>19</v>
      </c>
      <c r="F14" s="16" t="s">
        <v>20</v>
      </c>
      <c r="G14" s="16" t="s">
        <v>21</v>
      </c>
      <c r="H14" s="16" t="s">
        <v>38</v>
      </c>
      <c r="I14" s="6">
        <v>1000000000</v>
      </c>
      <c r="J14" s="6">
        <v>0</v>
      </c>
      <c r="K14" s="6">
        <v>0</v>
      </c>
      <c r="L14" s="6">
        <v>1000000000</v>
      </c>
      <c r="M14" s="6">
        <v>0</v>
      </c>
      <c r="N14" s="28">
        <f t="shared" si="5"/>
        <v>1000000000</v>
      </c>
      <c r="O14" s="6">
        <v>1000000000</v>
      </c>
      <c r="P14" s="6">
        <v>0</v>
      </c>
      <c r="Q14" s="6">
        <v>1000000000</v>
      </c>
      <c r="R14" s="6">
        <v>0</v>
      </c>
      <c r="S14" s="6">
        <v>0</v>
      </c>
      <c r="T14" s="7">
        <f t="shared" si="0"/>
        <v>0</v>
      </c>
      <c r="U14" s="8">
        <f t="shared" si="1"/>
        <v>1</v>
      </c>
      <c r="V14" s="8">
        <f t="shared" si="2"/>
        <v>0</v>
      </c>
      <c r="W14" s="8">
        <f t="shared" si="3"/>
        <v>0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83.25" customHeight="1" thickTop="1" thickBot="1" x14ac:dyDescent="0.3">
      <c r="A15" s="29" t="s">
        <v>24</v>
      </c>
      <c r="B15" s="16" t="s">
        <v>29</v>
      </c>
      <c r="C15" s="16" t="s">
        <v>26</v>
      </c>
      <c r="D15" s="16" t="s">
        <v>37</v>
      </c>
      <c r="E15" s="16" t="s">
        <v>19</v>
      </c>
      <c r="F15" s="16" t="s">
        <v>22</v>
      </c>
      <c r="G15" s="16" t="s">
        <v>21</v>
      </c>
      <c r="H15" s="16" t="s">
        <v>38</v>
      </c>
      <c r="I15" s="6">
        <v>19000000000</v>
      </c>
      <c r="J15" s="6">
        <v>0</v>
      </c>
      <c r="K15" s="6">
        <v>0</v>
      </c>
      <c r="L15" s="6">
        <v>19000000000</v>
      </c>
      <c r="M15" s="6">
        <v>0</v>
      </c>
      <c r="N15" s="28">
        <f t="shared" si="5"/>
        <v>19000000000</v>
      </c>
      <c r="O15" s="6">
        <v>19000000000</v>
      </c>
      <c r="P15" s="6">
        <v>0</v>
      </c>
      <c r="Q15" s="6">
        <v>19000000000</v>
      </c>
      <c r="R15" s="6">
        <v>6680000000</v>
      </c>
      <c r="S15" s="6">
        <v>6680000000</v>
      </c>
      <c r="T15" s="7">
        <f t="shared" si="0"/>
        <v>0</v>
      </c>
      <c r="U15" s="8">
        <f t="shared" si="1"/>
        <v>1</v>
      </c>
      <c r="V15" s="8">
        <f t="shared" si="2"/>
        <v>0.35157894736842105</v>
      </c>
      <c r="W15" s="8">
        <f t="shared" si="3"/>
        <v>0.35157894736842105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ht="76.5" customHeight="1" thickTop="1" thickBot="1" x14ac:dyDescent="0.3">
      <c r="A16" s="29" t="s">
        <v>24</v>
      </c>
      <c r="B16" s="16" t="s">
        <v>29</v>
      </c>
      <c r="C16" s="16" t="s">
        <v>26</v>
      </c>
      <c r="D16" s="16" t="s">
        <v>39</v>
      </c>
      <c r="E16" s="16" t="s">
        <v>19</v>
      </c>
      <c r="F16" s="16" t="s">
        <v>20</v>
      </c>
      <c r="G16" s="16" t="s">
        <v>21</v>
      </c>
      <c r="H16" s="16" t="s">
        <v>40</v>
      </c>
      <c r="I16" s="6">
        <v>1000000000</v>
      </c>
      <c r="J16" s="6">
        <v>0</v>
      </c>
      <c r="K16" s="6">
        <v>0</v>
      </c>
      <c r="L16" s="6">
        <v>1000000000</v>
      </c>
      <c r="M16" s="6">
        <v>0</v>
      </c>
      <c r="N16" s="28">
        <f t="shared" si="5"/>
        <v>1000000000</v>
      </c>
      <c r="O16" s="6">
        <v>1000000000</v>
      </c>
      <c r="P16" s="6">
        <v>0</v>
      </c>
      <c r="Q16" s="6">
        <v>1000000000</v>
      </c>
      <c r="R16" s="6">
        <v>1000000000</v>
      </c>
      <c r="S16" s="6">
        <v>1000000000</v>
      </c>
      <c r="T16" s="7">
        <f t="shared" si="0"/>
        <v>0</v>
      </c>
      <c r="U16" s="8">
        <f t="shared" si="1"/>
        <v>1</v>
      </c>
      <c r="V16" s="8">
        <f t="shared" si="2"/>
        <v>1</v>
      </c>
      <c r="W16" s="8">
        <f t="shared" si="3"/>
        <v>1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ht="55.5" customHeight="1" thickTop="1" thickBot="1" x14ac:dyDescent="0.3">
      <c r="A17" s="29" t="s">
        <v>24</v>
      </c>
      <c r="B17" s="16" t="s">
        <v>29</v>
      </c>
      <c r="C17" s="16" t="s">
        <v>26</v>
      </c>
      <c r="D17" s="16" t="s">
        <v>41</v>
      </c>
      <c r="E17" s="16" t="s">
        <v>19</v>
      </c>
      <c r="F17" s="16" t="s">
        <v>20</v>
      </c>
      <c r="G17" s="16" t="s">
        <v>21</v>
      </c>
      <c r="H17" s="16" t="s">
        <v>42</v>
      </c>
      <c r="I17" s="6">
        <v>1000000000</v>
      </c>
      <c r="J17" s="6">
        <v>0</v>
      </c>
      <c r="K17" s="6">
        <v>0</v>
      </c>
      <c r="L17" s="6">
        <v>1000000000</v>
      </c>
      <c r="M17" s="6">
        <v>0</v>
      </c>
      <c r="N17" s="28">
        <f t="shared" si="5"/>
        <v>1000000000</v>
      </c>
      <c r="O17" s="6">
        <v>994135910</v>
      </c>
      <c r="P17" s="6">
        <v>5864090</v>
      </c>
      <c r="Q17" s="6">
        <v>994135910</v>
      </c>
      <c r="R17" s="6">
        <v>904135910</v>
      </c>
      <c r="S17" s="6">
        <v>904135910</v>
      </c>
      <c r="T17" s="7">
        <f t="shared" si="0"/>
        <v>5864090</v>
      </c>
      <c r="U17" s="8">
        <f t="shared" si="1"/>
        <v>0.99413591000000001</v>
      </c>
      <c r="V17" s="8">
        <f t="shared" si="2"/>
        <v>0.90413591000000004</v>
      </c>
      <c r="W17" s="8">
        <f t="shared" si="3"/>
        <v>0.90413591000000004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ht="72.75" customHeight="1" thickTop="1" thickBot="1" x14ac:dyDescent="0.3">
      <c r="A18" s="29" t="s">
        <v>24</v>
      </c>
      <c r="B18" s="16" t="s">
        <v>29</v>
      </c>
      <c r="C18" s="16" t="s">
        <v>26</v>
      </c>
      <c r="D18" s="16" t="s">
        <v>41</v>
      </c>
      <c r="E18" s="16" t="s">
        <v>19</v>
      </c>
      <c r="F18" s="16" t="s">
        <v>22</v>
      </c>
      <c r="G18" s="16" t="s">
        <v>21</v>
      </c>
      <c r="H18" s="16" t="s">
        <v>42</v>
      </c>
      <c r="I18" s="6">
        <v>6200000000</v>
      </c>
      <c r="J18" s="6">
        <v>1400000000</v>
      </c>
      <c r="K18" s="6">
        <v>0</v>
      </c>
      <c r="L18" s="6">
        <v>7600000000</v>
      </c>
      <c r="M18" s="6">
        <v>0</v>
      </c>
      <c r="N18" s="28">
        <f t="shared" si="5"/>
        <v>7600000000</v>
      </c>
      <c r="O18" s="6">
        <v>7341092501.75</v>
      </c>
      <c r="P18" s="6">
        <v>258907498.25</v>
      </c>
      <c r="Q18" s="6">
        <v>7241092501.75</v>
      </c>
      <c r="R18" s="6">
        <v>3961675548.75</v>
      </c>
      <c r="S18" s="6">
        <v>3795298130.75</v>
      </c>
      <c r="T18" s="7">
        <f t="shared" si="0"/>
        <v>358907498.25</v>
      </c>
      <c r="U18" s="8">
        <f t="shared" si="1"/>
        <v>0.95277532917763152</v>
      </c>
      <c r="V18" s="8">
        <f t="shared" si="2"/>
        <v>0.5212730985197368</v>
      </c>
      <c r="W18" s="8">
        <f t="shared" si="3"/>
        <v>0.49938133299342108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ht="78.75" customHeight="1" thickTop="1" thickBot="1" x14ac:dyDescent="0.3">
      <c r="A19" s="29" t="s">
        <v>24</v>
      </c>
      <c r="B19" s="16" t="s">
        <v>29</v>
      </c>
      <c r="C19" s="16" t="s">
        <v>26</v>
      </c>
      <c r="D19" s="16" t="s">
        <v>43</v>
      </c>
      <c r="E19" s="16" t="s">
        <v>19</v>
      </c>
      <c r="F19" s="16" t="s">
        <v>22</v>
      </c>
      <c r="G19" s="16" t="s">
        <v>21</v>
      </c>
      <c r="H19" s="16" t="s">
        <v>44</v>
      </c>
      <c r="I19" s="6">
        <v>14973355723</v>
      </c>
      <c r="J19" s="6">
        <v>0</v>
      </c>
      <c r="K19" s="6">
        <v>0</v>
      </c>
      <c r="L19" s="6">
        <v>14973355723</v>
      </c>
      <c r="M19" s="6">
        <v>0</v>
      </c>
      <c r="N19" s="28">
        <f t="shared" si="5"/>
        <v>14973355723</v>
      </c>
      <c r="O19" s="6">
        <v>14914455960.5</v>
      </c>
      <c r="P19" s="6">
        <v>58899762.5</v>
      </c>
      <c r="Q19" s="6">
        <v>13141879408.5</v>
      </c>
      <c r="R19" s="6">
        <v>4104412089.5</v>
      </c>
      <c r="S19" s="6">
        <v>4050000562.5</v>
      </c>
      <c r="T19" s="7">
        <f t="shared" si="0"/>
        <v>1831476314.5</v>
      </c>
      <c r="U19" s="8">
        <f t="shared" si="1"/>
        <v>0.87768431149426718</v>
      </c>
      <c r="V19" s="8">
        <f t="shared" si="2"/>
        <v>0.27411437792767918</v>
      </c>
      <c r="W19" s="8">
        <f t="shared" si="3"/>
        <v>0.2704804879696372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ht="65.25" customHeight="1" thickTop="1" thickBot="1" x14ac:dyDescent="0.3">
      <c r="A20" s="29" t="s">
        <v>24</v>
      </c>
      <c r="B20" s="16" t="s">
        <v>29</v>
      </c>
      <c r="C20" s="16" t="s">
        <v>26</v>
      </c>
      <c r="D20" s="16" t="s">
        <v>47</v>
      </c>
      <c r="E20" s="16" t="s">
        <v>19</v>
      </c>
      <c r="F20" s="16" t="s">
        <v>20</v>
      </c>
      <c r="G20" s="16" t="s">
        <v>21</v>
      </c>
      <c r="H20" s="16" t="s">
        <v>48</v>
      </c>
      <c r="I20" s="6">
        <v>1000000000</v>
      </c>
      <c r="J20" s="6">
        <v>0</v>
      </c>
      <c r="K20" s="6">
        <v>0</v>
      </c>
      <c r="L20" s="6">
        <v>1000000000</v>
      </c>
      <c r="M20" s="6">
        <v>0</v>
      </c>
      <c r="N20" s="28">
        <f t="shared" si="5"/>
        <v>1000000000</v>
      </c>
      <c r="O20" s="6">
        <v>1000000000</v>
      </c>
      <c r="P20" s="6">
        <v>0</v>
      </c>
      <c r="Q20" s="6">
        <v>1000000000</v>
      </c>
      <c r="R20" s="6">
        <v>0</v>
      </c>
      <c r="S20" s="6">
        <v>0</v>
      </c>
      <c r="T20" s="7">
        <f t="shared" si="0"/>
        <v>0</v>
      </c>
      <c r="U20" s="8">
        <f t="shared" si="1"/>
        <v>1</v>
      </c>
      <c r="V20" s="8">
        <f t="shared" si="2"/>
        <v>0</v>
      </c>
      <c r="W20" s="8">
        <f t="shared" si="3"/>
        <v>0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ht="64.5" customHeight="1" thickTop="1" thickBot="1" x14ac:dyDescent="0.3">
      <c r="A21" s="29" t="s">
        <v>24</v>
      </c>
      <c r="B21" s="16" t="s">
        <v>29</v>
      </c>
      <c r="C21" s="16" t="s">
        <v>26</v>
      </c>
      <c r="D21" s="16" t="s">
        <v>47</v>
      </c>
      <c r="E21" s="16" t="s">
        <v>19</v>
      </c>
      <c r="F21" s="16" t="s">
        <v>22</v>
      </c>
      <c r="G21" s="16" t="s">
        <v>21</v>
      </c>
      <c r="H21" s="16" t="s">
        <v>48</v>
      </c>
      <c r="I21" s="6">
        <v>2500000000</v>
      </c>
      <c r="J21" s="6">
        <v>0</v>
      </c>
      <c r="K21" s="6">
        <v>1400000000</v>
      </c>
      <c r="L21" s="6">
        <v>1100000000</v>
      </c>
      <c r="M21" s="6">
        <v>0</v>
      </c>
      <c r="N21" s="28">
        <f t="shared" si="5"/>
        <v>1100000000</v>
      </c>
      <c r="O21" s="6">
        <v>1070000000</v>
      </c>
      <c r="P21" s="6">
        <v>30000000</v>
      </c>
      <c r="Q21" s="6">
        <v>1045000000</v>
      </c>
      <c r="R21" s="6">
        <v>0</v>
      </c>
      <c r="S21" s="6">
        <v>0</v>
      </c>
      <c r="T21" s="7">
        <f t="shared" si="0"/>
        <v>55000000</v>
      </c>
      <c r="U21" s="8">
        <f t="shared" si="1"/>
        <v>0.95</v>
      </c>
      <c r="V21" s="8">
        <f t="shared" si="2"/>
        <v>0</v>
      </c>
      <c r="W21" s="8">
        <f t="shared" si="3"/>
        <v>0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ht="114" customHeight="1" thickTop="1" thickBot="1" x14ac:dyDescent="0.3">
      <c r="A22" s="29" t="s">
        <v>24</v>
      </c>
      <c r="B22" s="16" t="s">
        <v>29</v>
      </c>
      <c r="C22" s="16" t="s">
        <v>26</v>
      </c>
      <c r="D22" s="16" t="s">
        <v>49</v>
      </c>
      <c r="E22" s="16" t="s">
        <v>19</v>
      </c>
      <c r="F22" s="16" t="s">
        <v>20</v>
      </c>
      <c r="G22" s="16" t="s">
        <v>21</v>
      </c>
      <c r="H22" s="16" t="s">
        <v>50</v>
      </c>
      <c r="I22" s="6">
        <v>1029000000</v>
      </c>
      <c r="J22" s="6">
        <v>0</v>
      </c>
      <c r="K22" s="6">
        <v>0</v>
      </c>
      <c r="L22" s="6">
        <v>1029000000</v>
      </c>
      <c r="M22" s="6">
        <v>0</v>
      </c>
      <c r="N22" s="28">
        <f t="shared" si="5"/>
        <v>1029000000</v>
      </c>
      <c r="O22" s="6">
        <v>795745544</v>
      </c>
      <c r="P22" s="6">
        <v>233254456</v>
      </c>
      <c r="Q22" s="6">
        <v>787945996</v>
      </c>
      <c r="R22" s="6">
        <v>540000000</v>
      </c>
      <c r="S22" s="6">
        <v>540000000</v>
      </c>
      <c r="T22" s="7">
        <f t="shared" si="0"/>
        <v>241054004</v>
      </c>
      <c r="U22" s="8">
        <f t="shared" si="1"/>
        <v>0.76573954907677355</v>
      </c>
      <c r="V22" s="8">
        <f t="shared" si="2"/>
        <v>0.52478134110787167</v>
      </c>
      <c r="W22" s="8">
        <f t="shared" si="3"/>
        <v>0.52478134110787167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ht="105.75" customHeight="1" thickTop="1" thickBot="1" x14ac:dyDescent="0.3">
      <c r="A23" s="29" t="s">
        <v>24</v>
      </c>
      <c r="B23" s="16" t="s">
        <v>29</v>
      </c>
      <c r="C23" s="16" t="s">
        <v>26</v>
      </c>
      <c r="D23" s="16" t="s">
        <v>49</v>
      </c>
      <c r="E23" s="16" t="s">
        <v>19</v>
      </c>
      <c r="F23" s="16" t="s">
        <v>22</v>
      </c>
      <c r="G23" s="16" t="s">
        <v>21</v>
      </c>
      <c r="H23" s="16" t="s">
        <v>50</v>
      </c>
      <c r="I23" s="6">
        <v>3971000000</v>
      </c>
      <c r="J23" s="6">
        <v>0</v>
      </c>
      <c r="K23" s="6">
        <v>0</v>
      </c>
      <c r="L23" s="6">
        <v>3971000000</v>
      </c>
      <c r="M23" s="6">
        <v>0</v>
      </c>
      <c r="N23" s="28">
        <f t="shared" si="5"/>
        <v>3971000000</v>
      </c>
      <c r="O23" s="6">
        <v>3462412442.0700002</v>
      </c>
      <c r="P23" s="6">
        <v>508587557.93000001</v>
      </c>
      <c r="Q23" s="6">
        <v>3406035335.0700002</v>
      </c>
      <c r="R23" s="6">
        <v>2773048639.0700002</v>
      </c>
      <c r="S23" s="6">
        <v>2773048639.0700002</v>
      </c>
      <c r="T23" s="7">
        <f t="shared" si="0"/>
        <v>564964664.92999983</v>
      </c>
      <c r="U23" s="8">
        <f t="shared" si="1"/>
        <v>0.85772735710652237</v>
      </c>
      <c r="V23" s="8">
        <f t="shared" si="2"/>
        <v>0.69832501613447495</v>
      </c>
      <c r="W23" s="8">
        <f t="shared" si="3"/>
        <v>0.69832501613447495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ht="57.75" customHeight="1" thickTop="1" thickBot="1" x14ac:dyDescent="0.3">
      <c r="A24" s="29" t="s">
        <v>24</v>
      </c>
      <c r="B24" s="16" t="s">
        <v>51</v>
      </c>
      <c r="C24" s="16" t="s">
        <v>26</v>
      </c>
      <c r="D24" s="16" t="s">
        <v>52</v>
      </c>
      <c r="E24" s="16" t="s">
        <v>19</v>
      </c>
      <c r="F24" s="16" t="s">
        <v>22</v>
      </c>
      <c r="G24" s="16" t="s">
        <v>21</v>
      </c>
      <c r="H24" s="16" t="s">
        <v>53</v>
      </c>
      <c r="I24" s="6">
        <v>180000000</v>
      </c>
      <c r="J24" s="6">
        <v>0</v>
      </c>
      <c r="K24" s="6">
        <v>0</v>
      </c>
      <c r="L24" s="6">
        <v>180000000</v>
      </c>
      <c r="M24" s="6">
        <v>0</v>
      </c>
      <c r="N24" s="28">
        <f t="shared" si="5"/>
        <v>180000000</v>
      </c>
      <c r="O24" s="6">
        <v>140777551</v>
      </c>
      <c r="P24" s="6">
        <v>39222449</v>
      </c>
      <c r="Q24" s="6">
        <v>140777551</v>
      </c>
      <c r="R24" s="6">
        <v>36512934</v>
      </c>
      <c r="S24" s="6">
        <v>36512934</v>
      </c>
      <c r="T24" s="7">
        <f t="shared" si="0"/>
        <v>39222449</v>
      </c>
      <c r="U24" s="8">
        <f t="shared" si="1"/>
        <v>0.78209750555555557</v>
      </c>
      <c r="V24" s="8">
        <f t="shared" si="2"/>
        <v>0.20284963333333333</v>
      </c>
      <c r="W24" s="8">
        <f t="shared" si="3"/>
        <v>0.20284963333333333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ht="123" customHeight="1" thickTop="1" thickBot="1" x14ac:dyDescent="0.3">
      <c r="A25" s="29" t="s">
        <v>24</v>
      </c>
      <c r="B25" s="16" t="s">
        <v>51</v>
      </c>
      <c r="C25" s="16" t="s">
        <v>26</v>
      </c>
      <c r="D25" s="16" t="s">
        <v>54</v>
      </c>
      <c r="E25" s="16" t="s">
        <v>19</v>
      </c>
      <c r="F25" s="16" t="s">
        <v>22</v>
      </c>
      <c r="G25" s="16" t="s">
        <v>21</v>
      </c>
      <c r="H25" s="16" t="s">
        <v>55</v>
      </c>
      <c r="I25" s="6">
        <v>300000000</v>
      </c>
      <c r="J25" s="6">
        <v>0</v>
      </c>
      <c r="K25" s="6">
        <v>0</v>
      </c>
      <c r="L25" s="6">
        <v>300000000</v>
      </c>
      <c r="M25" s="6">
        <v>0</v>
      </c>
      <c r="N25" s="28">
        <f t="shared" si="5"/>
        <v>300000000</v>
      </c>
      <c r="O25" s="6">
        <v>274444680</v>
      </c>
      <c r="P25" s="6">
        <v>25555320</v>
      </c>
      <c r="Q25" s="6">
        <v>5000000</v>
      </c>
      <c r="R25" s="6">
        <v>5000000</v>
      </c>
      <c r="S25" s="6">
        <v>5000000</v>
      </c>
      <c r="T25" s="7">
        <f t="shared" si="0"/>
        <v>295000000</v>
      </c>
      <c r="U25" s="8">
        <f t="shared" si="1"/>
        <v>1.6666666666666666E-2</v>
      </c>
      <c r="V25" s="8">
        <f t="shared" si="2"/>
        <v>1.6666666666666666E-2</v>
      </c>
      <c r="W25" s="8">
        <f t="shared" si="3"/>
        <v>1.6666666666666666E-2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ht="86.25" customHeight="1" thickTop="1" thickBot="1" x14ac:dyDescent="0.3">
      <c r="A26" s="29" t="s">
        <v>24</v>
      </c>
      <c r="B26" s="16" t="s">
        <v>51</v>
      </c>
      <c r="C26" s="16" t="s">
        <v>26</v>
      </c>
      <c r="D26" s="16" t="s">
        <v>56</v>
      </c>
      <c r="E26" s="16" t="s">
        <v>19</v>
      </c>
      <c r="F26" s="16" t="s">
        <v>22</v>
      </c>
      <c r="G26" s="16" t="s">
        <v>21</v>
      </c>
      <c r="H26" s="16" t="s">
        <v>57</v>
      </c>
      <c r="I26" s="6">
        <v>140000557</v>
      </c>
      <c r="J26" s="6">
        <v>0</v>
      </c>
      <c r="K26" s="6">
        <v>0</v>
      </c>
      <c r="L26" s="6">
        <v>140000557</v>
      </c>
      <c r="M26" s="6">
        <v>0</v>
      </c>
      <c r="N26" s="28">
        <f t="shared" si="5"/>
        <v>140000557</v>
      </c>
      <c r="O26" s="6">
        <v>107252116.38</v>
      </c>
      <c r="P26" s="6">
        <v>32748440.620000001</v>
      </c>
      <c r="Q26" s="6">
        <v>107252116.38</v>
      </c>
      <c r="R26" s="6">
        <v>79374247.379999995</v>
      </c>
      <c r="S26" s="6">
        <v>79374247.379999995</v>
      </c>
      <c r="T26" s="7">
        <f t="shared" si="0"/>
        <v>32748440.620000005</v>
      </c>
      <c r="U26" s="8">
        <f t="shared" si="1"/>
        <v>0.76608349765351291</v>
      </c>
      <c r="V26" s="8">
        <f t="shared" si="2"/>
        <v>0.56695665417959729</v>
      </c>
      <c r="W26" s="8">
        <f t="shared" si="3"/>
        <v>0.56695665417959729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ht="45" customHeight="1" thickTop="1" thickBot="1" x14ac:dyDescent="0.3">
      <c r="A27" s="31" t="s">
        <v>24</v>
      </c>
      <c r="B27" s="24"/>
      <c r="C27" s="24"/>
      <c r="D27" s="24"/>
      <c r="E27" s="24"/>
      <c r="F27" s="24"/>
      <c r="G27" s="24"/>
      <c r="H27" s="24" t="s">
        <v>74</v>
      </c>
      <c r="I27" s="25">
        <f>SUM(I11:I26)</f>
        <v>58332356280</v>
      </c>
      <c r="J27" s="25">
        <f t="shared" ref="J27:S27" si="6">SUM(J11:J26)</f>
        <v>26059180000</v>
      </c>
      <c r="K27" s="25">
        <f t="shared" si="6"/>
        <v>1400000000</v>
      </c>
      <c r="L27" s="25">
        <f t="shared" si="6"/>
        <v>82991536280</v>
      </c>
      <c r="M27" s="25">
        <f t="shared" si="6"/>
        <v>148000000</v>
      </c>
      <c r="N27" s="25">
        <f t="shared" si="6"/>
        <v>82843536280</v>
      </c>
      <c r="O27" s="25">
        <f t="shared" si="6"/>
        <v>81595429084.190002</v>
      </c>
      <c r="P27" s="25">
        <f t="shared" si="6"/>
        <v>1248107195.8099999</v>
      </c>
      <c r="Q27" s="25">
        <f t="shared" si="6"/>
        <v>74847871785.190002</v>
      </c>
      <c r="R27" s="25">
        <f t="shared" si="6"/>
        <v>35918363138.189995</v>
      </c>
      <c r="S27" s="25">
        <f t="shared" si="6"/>
        <v>35538273452.189995</v>
      </c>
      <c r="T27" s="26">
        <f t="shared" si="0"/>
        <v>7995664494.8099976</v>
      </c>
      <c r="U27" s="27">
        <f t="shared" si="1"/>
        <v>0.90348475145018281</v>
      </c>
      <c r="V27" s="27">
        <f t="shared" si="2"/>
        <v>0.43356868563397344</v>
      </c>
      <c r="W27" s="27">
        <f t="shared" si="3"/>
        <v>0.42898064288414023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ht="68.25" customHeight="1" thickTop="1" thickBot="1" x14ac:dyDescent="0.3">
      <c r="A28" s="29" t="s">
        <v>24</v>
      </c>
      <c r="B28" s="16" t="s">
        <v>58</v>
      </c>
      <c r="C28" s="16" t="s">
        <v>26</v>
      </c>
      <c r="D28" s="16" t="s">
        <v>27</v>
      </c>
      <c r="E28" s="16" t="s">
        <v>19</v>
      </c>
      <c r="F28" s="16" t="s">
        <v>20</v>
      </c>
      <c r="G28" s="16" t="s">
        <v>21</v>
      </c>
      <c r="H28" s="16" t="s">
        <v>59</v>
      </c>
      <c r="I28" s="6">
        <v>380000000</v>
      </c>
      <c r="J28" s="6">
        <v>0</v>
      </c>
      <c r="K28" s="6">
        <v>0</v>
      </c>
      <c r="L28" s="6">
        <v>380000000</v>
      </c>
      <c r="M28" s="6">
        <v>0</v>
      </c>
      <c r="N28" s="28">
        <f>+L28-M28</f>
        <v>380000000</v>
      </c>
      <c r="O28" s="6">
        <v>174085163</v>
      </c>
      <c r="P28" s="6">
        <v>205914837</v>
      </c>
      <c r="Q28" s="6">
        <v>156077770</v>
      </c>
      <c r="R28" s="6">
        <v>28235350</v>
      </c>
      <c r="S28" s="6">
        <v>28235350</v>
      </c>
      <c r="T28" s="7">
        <f t="shared" si="0"/>
        <v>223922230</v>
      </c>
      <c r="U28" s="8">
        <f t="shared" si="1"/>
        <v>0.41073097368421052</v>
      </c>
      <c r="V28" s="8">
        <f t="shared" si="2"/>
        <v>7.4303552631578951E-2</v>
      </c>
      <c r="W28" s="8">
        <f t="shared" si="3"/>
        <v>7.4303552631578951E-2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ht="63.75" customHeight="1" thickTop="1" thickBot="1" x14ac:dyDescent="0.3">
      <c r="A29" s="29" t="s">
        <v>24</v>
      </c>
      <c r="B29" s="16" t="s">
        <v>58</v>
      </c>
      <c r="C29" s="16" t="s">
        <v>26</v>
      </c>
      <c r="D29" s="16" t="s">
        <v>27</v>
      </c>
      <c r="E29" s="16" t="s">
        <v>19</v>
      </c>
      <c r="F29" s="16" t="s">
        <v>22</v>
      </c>
      <c r="G29" s="16" t="s">
        <v>21</v>
      </c>
      <c r="H29" s="16" t="s">
        <v>59</v>
      </c>
      <c r="I29" s="6">
        <v>1010754503</v>
      </c>
      <c r="J29" s="6">
        <v>0</v>
      </c>
      <c r="K29" s="6">
        <v>0</v>
      </c>
      <c r="L29" s="6">
        <v>1010754503</v>
      </c>
      <c r="M29" s="6">
        <v>0</v>
      </c>
      <c r="N29" s="28">
        <f>+L29-M29</f>
        <v>1010754503</v>
      </c>
      <c r="O29" s="6">
        <v>954733918.39999998</v>
      </c>
      <c r="P29" s="6">
        <v>56020584.600000001</v>
      </c>
      <c r="Q29" s="6">
        <v>692980920.39999998</v>
      </c>
      <c r="R29" s="6">
        <v>377099780</v>
      </c>
      <c r="S29" s="6">
        <v>355743835</v>
      </c>
      <c r="T29" s="7">
        <f t="shared" si="0"/>
        <v>317773582.60000002</v>
      </c>
      <c r="U29" s="8">
        <f t="shared" si="1"/>
        <v>0.68560755192598932</v>
      </c>
      <c r="V29" s="8">
        <f t="shared" si="2"/>
        <v>0.37308741032638271</v>
      </c>
      <c r="W29" s="8">
        <f t="shared" si="3"/>
        <v>0.35195869416769743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ht="57.75" customHeight="1" thickTop="1" thickBot="1" x14ac:dyDescent="0.3">
      <c r="A30" s="29" t="s">
        <v>24</v>
      </c>
      <c r="B30" s="16" t="s">
        <v>58</v>
      </c>
      <c r="C30" s="16" t="s">
        <v>26</v>
      </c>
      <c r="D30" s="16" t="s">
        <v>52</v>
      </c>
      <c r="E30" s="16" t="s">
        <v>19</v>
      </c>
      <c r="F30" s="16" t="s">
        <v>22</v>
      </c>
      <c r="G30" s="16" t="s">
        <v>21</v>
      </c>
      <c r="H30" s="16" t="s">
        <v>62</v>
      </c>
      <c r="I30" s="6">
        <v>2180700116</v>
      </c>
      <c r="J30" s="6">
        <v>0</v>
      </c>
      <c r="K30" s="6">
        <v>0</v>
      </c>
      <c r="L30" s="6">
        <v>2180700116</v>
      </c>
      <c r="M30" s="6">
        <v>0</v>
      </c>
      <c r="N30" s="28">
        <f>+L30-M30</f>
        <v>2180700116</v>
      </c>
      <c r="O30" s="6">
        <v>2176171613.46</v>
      </c>
      <c r="P30" s="6">
        <v>4528502.54</v>
      </c>
      <c r="Q30" s="6">
        <v>2176171613.46</v>
      </c>
      <c r="R30" s="6">
        <v>1634595845</v>
      </c>
      <c r="S30" s="6">
        <v>1634595845</v>
      </c>
      <c r="T30" s="7">
        <f t="shared" si="0"/>
        <v>4528502.5399999619</v>
      </c>
      <c r="U30" s="8">
        <f t="shared" si="1"/>
        <v>0.99792337217448013</v>
      </c>
      <c r="V30" s="8">
        <f t="shared" si="2"/>
        <v>0.74957387905233641</v>
      </c>
      <c r="W30" s="8">
        <f t="shared" si="3"/>
        <v>0.74957387905233641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ht="35.25" customHeight="1" thickTop="1" thickBot="1" x14ac:dyDescent="0.3">
      <c r="A31" s="31" t="s">
        <v>24</v>
      </c>
      <c r="B31" s="24"/>
      <c r="C31" s="24"/>
      <c r="D31" s="24"/>
      <c r="E31" s="24"/>
      <c r="F31" s="24"/>
      <c r="G31" s="24"/>
      <c r="H31" s="24" t="s">
        <v>70</v>
      </c>
      <c r="I31" s="25">
        <f>SUM(I28:I30)</f>
        <v>3571454619</v>
      </c>
      <c r="J31" s="25">
        <f t="shared" ref="J31:S31" si="7">SUM(J28:J30)</f>
        <v>0</v>
      </c>
      <c r="K31" s="25">
        <f t="shared" si="7"/>
        <v>0</v>
      </c>
      <c r="L31" s="25">
        <f t="shared" si="7"/>
        <v>3571454619</v>
      </c>
      <c r="M31" s="25">
        <f t="shared" si="7"/>
        <v>0</v>
      </c>
      <c r="N31" s="25">
        <f t="shared" si="7"/>
        <v>3571454619</v>
      </c>
      <c r="O31" s="25">
        <f t="shared" si="7"/>
        <v>3304990694.8600001</v>
      </c>
      <c r="P31" s="25">
        <f t="shared" si="7"/>
        <v>266463924.13999999</v>
      </c>
      <c r="Q31" s="25">
        <f t="shared" si="7"/>
        <v>3025230303.8600001</v>
      </c>
      <c r="R31" s="25">
        <f t="shared" si="7"/>
        <v>2039930975</v>
      </c>
      <c r="S31" s="25">
        <f t="shared" si="7"/>
        <v>2018575030</v>
      </c>
      <c r="T31" s="26">
        <f t="shared" si="0"/>
        <v>546224315.13999987</v>
      </c>
      <c r="U31" s="27">
        <f t="shared" si="1"/>
        <v>0.84705830721350683</v>
      </c>
      <c r="V31" s="27">
        <f t="shared" si="2"/>
        <v>0.57117650722695634</v>
      </c>
      <c r="W31" s="27">
        <f t="shared" si="3"/>
        <v>0.56519688623824571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ht="70.5" customHeight="1" thickTop="1" thickBot="1" x14ac:dyDescent="0.3">
      <c r="A32" s="29" t="s">
        <v>24</v>
      </c>
      <c r="B32" s="16" t="s">
        <v>29</v>
      </c>
      <c r="C32" s="16" t="s">
        <v>26</v>
      </c>
      <c r="D32" s="16" t="s">
        <v>33</v>
      </c>
      <c r="E32" s="16" t="s">
        <v>19</v>
      </c>
      <c r="F32" s="16" t="s">
        <v>22</v>
      </c>
      <c r="G32" s="16" t="s">
        <v>21</v>
      </c>
      <c r="H32" s="16" t="s">
        <v>34</v>
      </c>
      <c r="I32" s="6">
        <v>9116701608</v>
      </c>
      <c r="J32" s="6">
        <v>0</v>
      </c>
      <c r="K32" s="6">
        <v>0</v>
      </c>
      <c r="L32" s="6">
        <v>9116701608</v>
      </c>
      <c r="M32" s="6">
        <v>0</v>
      </c>
      <c r="N32" s="28">
        <f>+L32-M32</f>
        <v>9116701608</v>
      </c>
      <c r="O32" s="6">
        <v>8688047562.4699993</v>
      </c>
      <c r="P32" s="6">
        <v>428654045.52999997</v>
      </c>
      <c r="Q32" s="6">
        <v>6759547562.4700003</v>
      </c>
      <c r="R32" s="6">
        <v>5146224092.3900003</v>
      </c>
      <c r="S32" s="6">
        <v>5017877084.3900003</v>
      </c>
      <c r="T32" s="7">
        <f t="shared" si="0"/>
        <v>2357154045.5299997</v>
      </c>
      <c r="U32" s="8">
        <f t="shared" si="1"/>
        <v>0.74144661667312084</v>
      </c>
      <c r="V32" s="8">
        <f t="shared" si="2"/>
        <v>0.56448311172915167</v>
      </c>
      <c r="W32" s="8">
        <f t="shared" si="3"/>
        <v>0.55040488327343751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ht="60" customHeight="1" thickTop="1" thickBot="1" x14ac:dyDescent="0.3">
      <c r="A33" s="29" t="s">
        <v>24</v>
      </c>
      <c r="B33" s="16" t="s">
        <v>29</v>
      </c>
      <c r="C33" s="16" t="s">
        <v>26</v>
      </c>
      <c r="D33" s="16" t="s">
        <v>45</v>
      </c>
      <c r="E33" s="16" t="s">
        <v>19</v>
      </c>
      <c r="F33" s="16" t="s">
        <v>20</v>
      </c>
      <c r="G33" s="16" t="s">
        <v>21</v>
      </c>
      <c r="H33" s="16" t="s">
        <v>46</v>
      </c>
      <c r="I33" s="6">
        <v>96004000000</v>
      </c>
      <c r="J33" s="6">
        <v>0</v>
      </c>
      <c r="K33" s="6">
        <v>0</v>
      </c>
      <c r="L33" s="6">
        <v>96004000000</v>
      </c>
      <c r="M33" s="6">
        <v>25000000000</v>
      </c>
      <c r="N33" s="28">
        <f>+L33-M33</f>
        <v>71004000000</v>
      </c>
      <c r="O33" s="6">
        <v>71004000000</v>
      </c>
      <c r="P33" s="6">
        <v>0</v>
      </c>
      <c r="Q33" s="6">
        <v>71004000000</v>
      </c>
      <c r="R33" s="6">
        <v>11004000000</v>
      </c>
      <c r="S33" s="6">
        <v>11004000000</v>
      </c>
      <c r="T33" s="7">
        <f t="shared" si="0"/>
        <v>0</v>
      </c>
      <c r="U33" s="8">
        <f t="shared" si="1"/>
        <v>1</v>
      </c>
      <c r="V33" s="8">
        <f t="shared" si="2"/>
        <v>0.15497718438397837</v>
      </c>
      <c r="W33" s="8">
        <f t="shared" si="3"/>
        <v>0.15497718438397837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ht="54" customHeight="1" thickTop="1" thickBot="1" x14ac:dyDescent="0.3">
      <c r="A34" s="29" t="s">
        <v>24</v>
      </c>
      <c r="B34" s="16" t="s">
        <v>58</v>
      </c>
      <c r="C34" s="16" t="s">
        <v>26</v>
      </c>
      <c r="D34" s="16" t="s">
        <v>60</v>
      </c>
      <c r="E34" s="16" t="s">
        <v>19</v>
      </c>
      <c r="F34" s="16" t="s">
        <v>22</v>
      </c>
      <c r="G34" s="16" t="s">
        <v>21</v>
      </c>
      <c r="H34" s="16" t="s">
        <v>61</v>
      </c>
      <c r="I34" s="6">
        <v>1000000000</v>
      </c>
      <c r="J34" s="6">
        <v>0</v>
      </c>
      <c r="K34" s="6">
        <v>0</v>
      </c>
      <c r="L34" s="6">
        <v>1000000000</v>
      </c>
      <c r="M34" s="6">
        <v>0</v>
      </c>
      <c r="N34" s="28">
        <f>+L34-M34</f>
        <v>1000000000</v>
      </c>
      <c r="O34" s="6">
        <v>1000000000</v>
      </c>
      <c r="P34" s="6">
        <v>0</v>
      </c>
      <c r="Q34" s="6">
        <v>0</v>
      </c>
      <c r="R34" s="6">
        <v>0</v>
      </c>
      <c r="S34" s="6">
        <v>0</v>
      </c>
      <c r="T34" s="7">
        <f t="shared" si="0"/>
        <v>1000000000</v>
      </c>
      <c r="U34" s="8">
        <f t="shared" si="1"/>
        <v>0</v>
      </c>
      <c r="V34" s="8">
        <f t="shared" si="2"/>
        <v>0</v>
      </c>
      <c r="W34" s="8">
        <f t="shared" si="3"/>
        <v>0</v>
      </c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ht="33.75" customHeight="1" thickTop="1" thickBot="1" x14ac:dyDescent="0.3">
      <c r="A35" s="31"/>
      <c r="B35" s="24"/>
      <c r="C35" s="24"/>
      <c r="D35" s="24"/>
      <c r="E35" s="24"/>
      <c r="F35" s="24"/>
      <c r="G35" s="24"/>
      <c r="H35" s="24" t="s">
        <v>71</v>
      </c>
      <c r="I35" s="25">
        <f>SUM(I32:I34)</f>
        <v>106120701608</v>
      </c>
      <c r="J35" s="25">
        <f t="shared" ref="J35:S35" si="8">SUM(J32:J34)</f>
        <v>0</v>
      </c>
      <c r="K35" s="25">
        <f t="shared" si="8"/>
        <v>0</v>
      </c>
      <c r="L35" s="25">
        <f t="shared" si="8"/>
        <v>106120701608</v>
      </c>
      <c r="M35" s="25">
        <f t="shared" si="8"/>
        <v>25000000000</v>
      </c>
      <c r="N35" s="25">
        <f t="shared" si="8"/>
        <v>81120701608</v>
      </c>
      <c r="O35" s="25">
        <f t="shared" si="8"/>
        <v>80692047562.470001</v>
      </c>
      <c r="P35" s="25">
        <f t="shared" si="8"/>
        <v>428654045.52999997</v>
      </c>
      <c r="Q35" s="25">
        <f t="shared" si="8"/>
        <v>77763547562.470001</v>
      </c>
      <c r="R35" s="25">
        <f t="shared" si="8"/>
        <v>16150224092.389999</v>
      </c>
      <c r="S35" s="25">
        <f t="shared" si="8"/>
        <v>16021877084.389999</v>
      </c>
      <c r="T35" s="26">
        <f t="shared" si="0"/>
        <v>3357154045.5299988</v>
      </c>
      <c r="U35" s="27">
        <f t="shared" si="1"/>
        <v>0.95861532285861151</v>
      </c>
      <c r="V35" s="27">
        <f t="shared" si="2"/>
        <v>0.19908881176142698</v>
      </c>
      <c r="W35" s="27">
        <f t="shared" si="3"/>
        <v>0.19750663846341718</v>
      </c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ht="39.75" customHeight="1" thickTop="1" thickBot="1" x14ac:dyDescent="0.3">
      <c r="A36" s="30"/>
      <c r="B36" s="21"/>
      <c r="C36" s="21"/>
      <c r="D36" s="21"/>
      <c r="E36" s="21"/>
      <c r="F36" s="21"/>
      <c r="G36" s="21"/>
      <c r="H36" s="22" t="s">
        <v>72</v>
      </c>
      <c r="I36" s="7">
        <f>+I10+I27+I31+I35</f>
        <v>177440896180</v>
      </c>
      <c r="J36" s="7">
        <f t="shared" ref="J36:S36" si="9">+J10+J27+J31+J35</f>
        <v>26059180000</v>
      </c>
      <c r="K36" s="7">
        <f t="shared" si="9"/>
        <v>1400000000</v>
      </c>
      <c r="L36" s="7">
        <f t="shared" si="9"/>
        <v>202100076180</v>
      </c>
      <c r="M36" s="7">
        <f t="shared" si="9"/>
        <v>25148000000</v>
      </c>
      <c r="N36" s="7">
        <f t="shared" si="9"/>
        <v>176952076180</v>
      </c>
      <c r="O36" s="7">
        <f t="shared" si="9"/>
        <v>173996150103.28</v>
      </c>
      <c r="P36" s="7">
        <f t="shared" si="9"/>
        <v>2955926076.7200003</v>
      </c>
      <c r="Q36" s="7">
        <f t="shared" si="9"/>
        <v>163271618006.28</v>
      </c>
      <c r="R36" s="7">
        <f t="shared" si="9"/>
        <v>58166119687.939995</v>
      </c>
      <c r="S36" s="7">
        <f t="shared" si="9"/>
        <v>57567451386.939995</v>
      </c>
      <c r="T36" s="7">
        <f t="shared" si="0"/>
        <v>13680458173.720001</v>
      </c>
      <c r="U36" s="8">
        <f t="shared" si="1"/>
        <v>0.92268834325626159</v>
      </c>
      <c r="V36" s="8">
        <f t="shared" si="2"/>
        <v>0.32871114565941567</v>
      </c>
      <c r="W36" s="8">
        <f t="shared" si="3"/>
        <v>0.32532792284607598</v>
      </c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ht="15.75" thickTop="1" x14ac:dyDescent="0.25">
      <c r="A37" s="10" t="s">
        <v>76</v>
      </c>
      <c r="B37" s="10"/>
      <c r="C37" s="10"/>
      <c r="D37" s="10"/>
      <c r="E37" s="10"/>
      <c r="F37" s="10"/>
      <c r="G37" s="11"/>
      <c r="H37" s="10"/>
      <c r="I37" s="10"/>
      <c r="J37" s="10"/>
      <c r="K37" s="10"/>
      <c r="L37" s="9"/>
      <c r="M37" s="9"/>
      <c r="S37" s="12"/>
      <c r="T37" s="13"/>
      <c r="V37" s="4"/>
      <c r="W37" s="4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x14ac:dyDescent="0.25">
      <c r="A38" s="10" t="s">
        <v>77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9"/>
      <c r="M38" s="9"/>
      <c r="S38" s="12"/>
      <c r="T38" s="13"/>
      <c r="V38" s="5"/>
      <c r="W38" s="5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x14ac:dyDescent="0.25">
      <c r="A39" s="10" t="s">
        <v>78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9"/>
      <c r="M39" s="9"/>
      <c r="S39" s="12"/>
      <c r="T39" s="13"/>
      <c r="V39" s="5"/>
      <c r="W39" s="5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x14ac:dyDescent="0.25">
      <c r="A40" s="9" t="s">
        <v>79</v>
      </c>
      <c r="S40" s="12"/>
      <c r="T40" s="13"/>
      <c r="V40" s="5"/>
      <c r="W40" s="5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x14ac:dyDescent="0.25">
      <c r="A41" s="9" t="s">
        <v>80</v>
      </c>
      <c r="S41" s="12"/>
      <c r="T41" s="13"/>
      <c r="V41" s="5"/>
      <c r="W41" s="5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 x14ac:dyDescent="0.25">
      <c r="A42" s="9" t="s">
        <v>81</v>
      </c>
      <c r="S42" s="12"/>
      <c r="T42" s="13"/>
      <c r="V42" s="5"/>
      <c r="W42" s="5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 x14ac:dyDescent="0.25">
      <c r="A43" s="9" t="s">
        <v>82</v>
      </c>
      <c r="Q43" s="14"/>
      <c r="S43" s="12"/>
      <c r="T43" s="13"/>
      <c r="V43" s="5"/>
      <c r="W43" s="5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x14ac:dyDescent="0.25">
      <c r="A44" s="9" t="s">
        <v>83</v>
      </c>
      <c r="Q44" s="14"/>
      <c r="S44" s="12"/>
      <c r="T44" s="13"/>
      <c r="V44" s="5"/>
      <c r="W44" s="5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x14ac:dyDescent="0.25">
      <c r="A45" s="9" t="s">
        <v>84</v>
      </c>
      <c r="Q45" s="14"/>
      <c r="R45" s="14"/>
      <c r="S45" s="15"/>
      <c r="T45" s="13"/>
      <c r="V45" s="5"/>
      <c r="W45" s="5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x14ac:dyDescent="0.25">
      <c r="A46" s="9" t="s">
        <v>85</v>
      </c>
      <c r="Q46" s="14"/>
      <c r="R46" s="14"/>
      <c r="S46" s="15"/>
      <c r="T46" s="13"/>
      <c r="V46" s="5"/>
      <c r="W46" s="5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x14ac:dyDescent="0.25">
      <c r="A47" s="9" t="s">
        <v>86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13"/>
      <c r="V47" s="5"/>
      <c r="W47" s="5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x14ac:dyDescent="0.25">
      <c r="A48" s="9" t="s">
        <v>87</v>
      </c>
      <c r="T48" s="3"/>
      <c r="V48" s="5"/>
      <c r="W48" s="5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9:35" x14ac:dyDescent="0.25">
      <c r="V49" s="5"/>
      <c r="W49" s="5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9:35" x14ac:dyDescent="0.25">
      <c r="V50" s="5"/>
      <c r="W50" s="5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9:35" x14ac:dyDescent="0.25">
      <c r="V51" s="5"/>
      <c r="W51" s="5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9:35" x14ac:dyDescent="0.25">
      <c r="V52" s="5"/>
      <c r="W52" s="5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9:35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9:35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9:35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9:35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9:35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9:35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9:35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9:35" x14ac:dyDescent="0.25"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</sheetData>
  <mergeCells count="4">
    <mergeCell ref="A1:X1"/>
    <mergeCell ref="A4:W4"/>
    <mergeCell ref="A3:W3"/>
    <mergeCell ref="A5:W5"/>
  </mergeCells>
  <pageMargins left="0.78740157480314965" right="0" top="0.78740157480314965" bottom="0.78740157480314965" header="0.78740157480314965" footer="0.78740157480314965"/>
  <pageSetup paperSize="14" scale="5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GASTOS DE INVERSIÓN </vt:lpstr>
      <vt:lpstr>'GASTOS DE INVERSIÓN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2019-10-09T22:00:59Z</cp:lastPrinted>
  <dcterms:created xsi:type="dcterms:W3CDTF">2019-10-01T13:41:24Z</dcterms:created>
  <dcterms:modified xsi:type="dcterms:W3CDTF">2019-10-09T22:01:02Z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