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OCTUBRE DE 2019\PDF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'!$7:$7</definedName>
  </definedNames>
  <calcPr calcId="152511"/>
</workbook>
</file>

<file path=xl/calcChain.xml><?xml version="1.0" encoding="utf-8"?>
<calcChain xmlns="http://schemas.openxmlformats.org/spreadsheetml/2006/main">
  <c r="U60" i="1" l="1"/>
  <c r="U57" i="1"/>
  <c r="V53" i="1"/>
  <c r="U50" i="1"/>
  <c r="V46" i="1"/>
  <c r="U44" i="1"/>
  <c r="U41" i="1"/>
  <c r="U36" i="1"/>
  <c r="U32" i="1"/>
  <c r="U30" i="1"/>
  <c r="U27" i="1"/>
  <c r="U24" i="1"/>
  <c r="U22" i="1"/>
  <c r="U19" i="1"/>
  <c r="U14" i="1"/>
  <c r="U10" i="1"/>
  <c r="O61" i="1"/>
  <c r="X61" i="1" s="1"/>
  <c r="O60" i="1"/>
  <c r="X60" i="1" s="1"/>
  <c r="O59" i="1"/>
  <c r="O58" i="1"/>
  <c r="X58" i="1" s="1"/>
  <c r="O57" i="1"/>
  <c r="X57" i="1" s="1"/>
  <c r="O56" i="1"/>
  <c r="X56" i="1" s="1"/>
  <c r="O55" i="1"/>
  <c r="O54" i="1"/>
  <c r="X54" i="1" s="1"/>
  <c r="O53" i="1"/>
  <c r="X53" i="1" s="1"/>
  <c r="O52" i="1"/>
  <c r="X52" i="1" s="1"/>
  <c r="O51" i="1"/>
  <c r="O50" i="1"/>
  <c r="X50" i="1" s="1"/>
  <c r="O49" i="1"/>
  <c r="X49" i="1" s="1"/>
  <c r="O48" i="1"/>
  <c r="X48" i="1" s="1"/>
  <c r="O47" i="1"/>
  <c r="O46" i="1"/>
  <c r="X46" i="1" s="1"/>
  <c r="O45" i="1"/>
  <c r="X45" i="1" s="1"/>
  <c r="O44" i="1"/>
  <c r="X44" i="1" s="1"/>
  <c r="O43" i="1"/>
  <c r="O42" i="1"/>
  <c r="X42" i="1" s="1"/>
  <c r="O41" i="1"/>
  <c r="X41" i="1" s="1"/>
  <c r="O40" i="1"/>
  <c r="O39" i="1"/>
  <c r="X39" i="1" s="1"/>
  <c r="O37" i="1"/>
  <c r="X37" i="1" s="1"/>
  <c r="O36" i="1"/>
  <c r="O34" i="1"/>
  <c r="X34" i="1" s="1"/>
  <c r="O33" i="1"/>
  <c r="X33" i="1" s="1"/>
  <c r="O32" i="1"/>
  <c r="O31" i="1"/>
  <c r="X31" i="1" s="1"/>
  <c r="O30" i="1"/>
  <c r="X30" i="1" s="1"/>
  <c r="O29" i="1"/>
  <c r="X29" i="1" s="1"/>
  <c r="O28" i="1"/>
  <c r="U28" i="1" s="1"/>
  <c r="O27" i="1"/>
  <c r="X27" i="1" s="1"/>
  <c r="O26" i="1"/>
  <c r="X26" i="1" s="1"/>
  <c r="O25" i="1"/>
  <c r="X25" i="1" s="1"/>
  <c r="O24" i="1"/>
  <c r="O23" i="1"/>
  <c r="X23" i="1" s="1"/>
  <c r="O22" i="1"/>
  <c r="X22" i="1" s="1"/>
  <c r="O21" i="1"/>
  <c r="X21" i="1" s="1"/>
  <c r="O20" i="1"/>
  <c r="U20" i="1" s="1"/>
  <c r="O19" i="1"/>
  <c r="X19" i="1" s="1"/>
  <c r="O18" i="1"/>
  <c r="X18" i="1" s="1"/>
  <c r="O17" i="1"/>
  <c r="X17" i="1" s="1"/>
  <c r="O15" i="1"/>
  <c r="X15" i="1" s="1"/>
  <c r="O14" i="1"/>
  <c r="X14" i="1" s="1"/>
  <c r="O12" i="1"/>
  <c r="U12" i="1" s="1"/>
  <c r="O11" i="1"/>
  <c r="X11" i="1" s="1"/>
  <c r="O10" i="1"/>
  <c r="X10" i="1" s="1"/>
  <c r="T38" i="1"/>
  <c r="S38" i="1"/>
  <c r="R38" i="1"/>
  <c r="Q38" i="1"/>
  <c r="P38" i="1"/>
  <c r="N38" i="1"/>
  <c r="M38" i="1"/>
  <c r="L38" i="1"/>
  <c r="K38" i="1"/>
  <c r="J38" i="1"/>
  <c r="T35" i="1"/>
  <c r="S35" i="1"/>
  <c r="R35" i="1"/>
  <c r="Q35" i="1"/>
  <c r="P35" i="1"/>
  <c r="N35" i="1"/>
  <c r="M35" i="1"/>
  <c r="O35" i="1" s="1"/>
  <c r="V35" i="1" s="1"/>
  <c r="L35" i="1"/>
  <c r="K35" i="1"/>
  <c r="J35" i="1"/>
  <c r="T16" i="1"/>
  <c r="S16" i="1"/>
  <c r="R16" i="1"/>
  <c r="Q16" i="1"/>
  <c r="P16" i="1"/>
  <c r="N16" i="1"/>
  <c r="M16" i="1"/>
  <c r="O16" i="1" s="1"/>
  <c r="U16" i="1" s="1"/>
  <c r="L16" i="1"/>
  <c r="K16" i="1"/>
  <c r="J16" i="1"/>
  <c r="T13" i="1"/>
  <c r="S13" i="1"/>
  <c r="R13" i="1"/>
  <c r="Q13" i="1"/>
  <c r="P13" i="1"/>
  <c r="N13" i="1"/>
  <c r="M13" i="1"/>
  <c r="L13" i="1"/>
  <c r="K13" i="1"/>
  <c r="J13" i="1"/>
  <c r="T9" i="1"/>
  <c r="S9" i="1"/>
  <c r="R9" i="1"/>
  <c r="Q9" i="1"/>
  <c r="P9" i="1"/>
  <c r="N9" i="1"/>
  <c r="M9" i="1"/>
  <c r="L9" i="1"/>
  <c r="K9" i="1"/>
  <c r="J9" i="1"/>
  <c r="O9" i="1" l="1"/>
  <c r="U9" i="1" s="1"/>
  <c r="V16" i="1"/>
  <c r="O38" i="1"/>
  <c r="U38" i="1" s="1"/>
  <c r="V11" i="1"/>
  <c r="V15" i="1"/>
  <c r="V18" i="1"/>
  <c r="U21" i="1"/>
  <c r="V23" i="1"/>
  <c r="V26" i="1"/>
  <c r="U29" i="1"/>
  <c r="V31" i="1"/>
  <c r="V34" i="1"/>
  <c r="V39" i="1"/>
  <c r="V42" i="1"/>
  <c r="U46" i="1"/>
  <c r="V49" i="1"/>
  <c r="U53" i="1"/>
  <c r="U56" i="1"/>
  <c r="V58" i="1"/>
  <c r="X16" i="1"/>
  <c r="X38" i="1"/>
  <c r="V10" i="1"/>
  <c r="V14" i="1"/>
  <c r="U17" i="1"/>
  <c r="V19" i="1"/>
  <c r="V22" i="1"/>
  <c r="U25" i="1"/>
  <c r="V27" i="1"/>
  <c r="V30" i="1"/>
  <c r="U33" i="1"/>
  <c r="U37" i="1"/>
  <c r="V41" i="1"/>
  <c r="U45" i="1"/>
  <c r="U48" i="1"/>
  <c r="V50" i="1"/>
  <c r="U54" i="1"/>
  <c r="V57" i="1"/>
  <c r="U61" i="1"/>
  <c r="W16" i="1"/>
  <c r="O13" i="1"/>
  <c r="V13" i="1" s="1"/>
  <c r="U11" i="1"/>
  <c r="U15" i="1"/>
  <c r="U18" i="1"/>
  <c r="U23" i="1"/>
  <c r="U26" i="1"/>
  <c r="U31" i="1"/>
  <c r="U34" i="1"/>
  <c r="U39" i="1"/>
  <c r="U42" i="1"/>
  <c r="V45" i="1"/>
  <c r="U49" i="1"/>
  <c r="U52" i="1"/>
  <c r="V54" i="1"/>
  <c r="U58" i="1"/>
  <c r="V61" i="1"/>
  <c r="W13" i="1"/>
  <c r="W35" i="1"/>
  <c r="X40" i="1"/>
  <c r="V40" i="1"/>
  <c r="W40" i="1"/>
  <c r="U40" i="1"/>
  <c r="X43" i="1"/>
  <c r="U43" i="1"/>
  <c r="W43" i="1"/>
  <c r="V43" i="1"/>
  <c r="X47" i="1"/>
  <c r="W47" i="1"/>
  <c r="V47" i="1"/>
  <c r="U47" i="1"/>
  <c r="X51" i="1"/>
  <c r="W51" i="1"/>
  <c r="V51" i="1"/>
  <c r="U51" i="1"/>
  <c r="X55" i="1"/>
  <c r="W55" i="1"/>
  <c r="V55" i="1"/>
  <c r="U55" i="1"/>
  <c r="X59" i="1"/>
  <c r="W59" i="1"/>
  <c r="V59" i="1"/>
  <c r="U59" i="1"/>
  <c r="V9" i="1"/>
  <c r="X35" i="1"/>
  <c r="V38" i="1"/>
  <c r="X36" i="1"/>
  <c r="V36" i="1"/>
  <c r="W36" i="1"/>
  <c r="W9" i="1"/>
  <c r="W38" i="1"/>
  <c r="X20" i="1"/>
  <c r="W20" i="1"/>
  <c r="V20" i="1"/>
  <c r="X24" i="1"/>
  <c r="W24" i="1"/>
  <c r="V24" i="1"/>
  <c r="X28" i="1"/>
  <c r="W28" i="1"/>
  <c r="V28" i="1"/>
  <c r="X32" i="1"/>
  <c r="V32" i="1"/>
  <c r="W32" i="1"/>
  <c r="X12" i="1"/>
  <c r="W12" i="1"/>
  <c r="V12" i="1"/>
  <c r="U35" i="1"/>
  <c r="V33" i="1"/>
  <c r="V37" i="1"/>
  <c r="V44" i="1"/>
  <c r="V52" i="1"/>
  <c r="V56" i="1"/>
  <c r="V60" i="1"/>
  <c r="W10" i="1"/>
  <c r="W11" i="1"/>
  <c r="W14" i="1"/>
  <c r="W15" i="1"/>
  <c r="W17" i="1"/>
  <c r="W18" i="1"/>
  <c r="W19" i="1"/>
  <c r="W21" i="1"/>
  <c r="W22" i="1"/>
  <c r="W23" i="1"/>
  <c r="W25" i="1"/>
  <c r="W26" i="1"/>
  <c r="W27" i="1"/>
  <c r="W29" i="1"/>
  <c r="W30" i="1"/>
  <c r="W31" i="1"/>
  <c r="W33" i="1"/>
  <c r="W34" i="1"/>
  <c r="W37" i="1"/>
  <c r="W39" i="1"/>
  <c r="W41" i="1"/>
  <c r="W42" i="1"/>
  <c r="W44" i="1"/>
  <c r="W45" i="1"/>
  <c r="W46" i="1"/>
  <c r="W48" i="1"/>
  <c r="W49" i="1"/>
  <c r="W50" i="1"/>
  <c r="W52" i="1"/>
  <c r="W53" i="1"/>
  <c r="W54" i="1"/>
  <c r="W56" i="1"/>
  <c r="W57" i="1"/>
  <c r="W58" i="1"/>
  <c r="W60" i="1"/>
  <c r="W61" i="1"/>
  <c r="V17" i="1"/>
  <c r="V21" i="1"/>
  <c r="V25" i="1"/>
  <c r="V29" i="1"/>
  <c r="V48" i="1"/>
  <c r="K8" i="1"/>
  <c r="K62" i="1" s="1"/>
  <c r="P8" i="1"/>
  <c r="P62" i="1" s="1"/>
  <c r="T8" i="1"/>
  <c r="X9" i="1"/>
  <c r="J8" i="1"/>
  <c r="J62" i="1" s="1"/>
  <c r="N8" i="1"/>
  <c r="N62" i="1" s="1"/>
  <c r="S8" i="1"/>
  <c r="L8" i="1"/>
  <c r="L62" i="1" s="1"/>
  <c r="Q8" i="1"/>
  <c r="Q62" i="1" s="1"/>
  <c r="M8" i="1"/>
  <c r="R8" i="1"/>
  <c r="U13" i="1" l="1"/>
  <c r="X13" i="1"/>
  <c r="R62" i="1"/>
  <c r="T62" i="1"/>
  <c r="X8" i="1"/>
  <c r="M62" i="1"/>
  <c r="O62" i="1" s="1"/>
  <c r="U62" i="1" s="1"/>
  <c r="O8" i="1"/>
  <c r="U8" i="1" s="1"/>
  <c r="S62" i="1"/>
  <c r="W8" i="1"/>
  <c r="V62" i="1" l="1"/>
  <c r="W62" i="1"/>
  <c r="X62" i="1"/>
  <c r="V8" i="1"/>
</calcChain>
</file>

<file path=xl/sharedStrings.xml><?xml version="1.0" encoding="utf-8"?>
<sst xmlns="http://schemas.openxmlformats.org/spreadsheetml/2006/main" count="472" uniqueCount="137">
  <si>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</si>
  <si>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</si>
  <si>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</si>
  <si>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</si>
  <si>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</si>
  <si>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</si>
  <si>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</si>
  <si>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</si>
  <si>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</si>
  <si>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</si>
  <si>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</si>
  <si>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</si>
  <si>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</si>
  <si>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</si>
  <si>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</si>
  <si>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</si>
  <si>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</si>
  <si>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</si>
  <si>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</si>
  <si>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</si>
  <si>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</si>
  <si>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</si>
  <si>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</si>
  <si>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</si>
  <si>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</si>
  <si>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</si>
  <si>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</si>
  <si>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</si>
  <si>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</si>
  <si>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</si>
  <si>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</si>
  <si>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</si>
  <si>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</si>
  <si>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</si>
  <si>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</si>
  <si>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</si>
  <si>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</si>
  <si>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</si>
  <si>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</si>
  <si>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</si>
  <si>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</si>
  <si>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</si>
  <si>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</si>
  <si>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</si>
  <si>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</si>
  <si>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</si>
  <si>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</si>
  <si>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</si>
  <si>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</si>
  <si>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</si>
  <si>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</si>
  <si>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</si>
  <si>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</si>
  <si>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</si>
  <si>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</si>
  <si>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</si>
  <si>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</si>
  <si>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</si>
  <si>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</si>
  <si>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</si>
  <si>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</si>
  <si>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</si>
  <si>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</si>
  <si>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</si>
  <si>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</si>
  <si>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</si>
  <si>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</si>
  <si>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</si>
  <si>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</si>
  <si>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</si>
  <si>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</si>
  <si>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</si>
  <si>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</si>
  <si>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</si>
  <si>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</si>
  <si>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</si>
  <si>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</si>
  <si>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</si>
  <si>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</si>
  <si>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</si>
  <si>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</si>
  <si>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</si>
  <si>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</si>
  <si>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</si>
  <si>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</si>
  <si>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</si>
  <si>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</si>
  <si>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</si>
  <si>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</si>
  <si>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</si>
  <si>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</si>
  <si>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</si>
  <si>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</si>
  <si>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</si>
  <si>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</si>
  <si>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</si>
  <si>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</si>
  <si>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</si>
  <si>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</si>
  <si>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</si>
  <si>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</si>
  <si>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</si>
  <si>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</si>
  <si>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</si>
  <si>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</si>
  <si>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</si>
  <si>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</si>
  <si>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</si>
  <si>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</si>
  <si>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GASTOS DE PERSONAL</t>
  </si>
  <si>
    <t>GASTOS DE FUNCIONAMIENTO</t>
  </si>
  <si>
    <t xml:space="preserve">GASTOS DE INVERSIÓN </t>
  </si>
  <si>
    <t>GASTOS POR TRIBUTOS, MULTAS, SANCIONES E INTERESES DE MORA</t>
  </si>
  <si>
    <t xml:space="preserve">ADQUISICIÓN DE BIENES Y SERVICIOS </t>
  </si>
  <si>
    <t>TRANSFERENCIAS CORRIENTES</t>
  </si>
  <si>
    <t>TOTAL PRESUPUESTO A+C</t>
  </si>
  <si>
    <t>APROPIACIÓN SIN COMPROMETER</t>
  </si>
  <si>
    <t xml:space="preserve">APR.VIGENTE DESPUES DE BLOQUEOS </t>
  </si>
  <si>
    <t>COMP/ APR</t>
  </si>
  <si>
    <t>OBLIG/ APR</t>
  </si>
  <si>
    <t>PAGO/ APR</t>
  </si>
  <si>
    <t>MINISTERIO DE COMERCIO INDUSTRIA Y TURISMO</t>
  </si>
  <si>
    <t>EJECUCIÓN PRESUPUESTAL ACUMULADA CON CORTE AL 31 DE OCTUBRE DE 2019</t>
  </si>
  <si>
    <t xml:space="preserve">UNIDAD EJECUTORA 3501-01 GESTIÓN GENERAL </t>
  </si>
  <si>
    <t>GENERADO : NOVIEMBRE 01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</si>
  <si>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</si>
  <si>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</si>
  <si>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</si>
  <si>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</si>
  <si>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</si>
  <si>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</si>
  <si>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</si>
  <si>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</si>
  <si>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</si>
  <si>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</si>
  <si>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</si>
  <si>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Nota 11:Resolución No.3101 del 10 de septiembre de 2019 " Por la cual se efectua una distribución en el presupuesto de Gastos de Funcionamiento del Ministerio de Hacienda y Crédito Público para la vigencia fiscal de 2019"  ($ 10.000.000.000)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</si>
</sst>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left" readingOrder="1"/>
    </xf>
    <xf numFmtId="0" fontId="9" fillId="0" borderId="0" xfId="0" applyFont="1" applyFill="1" applyBorder="1"/>
    <xf numFmtId="0" fontId="0" fillId="0" borderId="0" xfId="0"/>
    <xf numFmtId="0" fontId="9" fillId="0" borderId="0" xfId="0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readingOrder="1"/>
    </xf>
    <xf numFmtId="0" fontId="9" fillId="0" borderId="0" xfId="0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0" fillId="2" borderId="1" xfId="0" applyNumberFormat="1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3</xdr:row>
      <xdr:rowOff>9525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6"/>
  <sheetViews>
    <sheetView showGridLines="0" tabSelected="1" topLeftCell="A11" workbookViewId="0">
      <selection activeCell="E12" sqref="E12"/>
    </sheetView>
  </sheetViews>
  <sheetFormatPr baseColWidth="10" defaultRowHeight="15" x14ac:dyDescent="0.25"/>
  <cols>
    <col min="1" max="5" width="5.42578125" customWidth="1"/>
    <col min="6" max="6" width="7.140625" customWidth="1"/>
    <col min="7" max="7" width="5.140625" customWidth="1"/>
    <col min="8" max="8" width="5.5703125" customWidth="1"/>
    <col min="9" max="9" width="27.5703125" customWidth="1"/>
    <col min="10" max="10" width="16.7109375" customWidth="1"/>
    <col min="11" max="11" width="15.7109375" customWidth="1"/>
    <col min="12" max="12" width="15.5703125" customWidth="1"/>
    <col min="13" max="13" width="16.42578125" customWidth="1"/>
    <col min="14" max="14" width="15.5703125" customWidth="1"/>
    <col min="15" max="15" width="16.42578125" customWidth="1"/>
    <col min="16" max="16" width="16" customWidth="1"/>
    <col min="17" max="17" width="16.28515625" customWidth="1"/>
    <col min="18" max="18" width="16.5703125" customWidth="1"/>
    <col min="19" max="20" width="16.140625" customWidth="1"/>
    <col min="21" max="21" width="15.140625" customWidth="1"/>
    <col min="22" max="22" width="7.7109375" customWidth="1"/>
    <col min="23" max="23" width="7.140625" customWidth="1"/>
    <col min="24" max="24" width="7.28515625" customWidth="1"/>
  </cols>
  <sheetData>
    <row r="3" spans="1:25" ht="15.75" x14ac:dyDescent="0.25">
      <c r="A3" s="31" t="s">
        <v>121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5" ht="15.75" x14ac:dyDescent="0.25">
      <c r="A4" s="31" t="s">
        <v>122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5" ht="15.75" x14ac:dyDescent="0.25">
      <c r="A5" s="31" t="s">
        <v>123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34" t="s">
        <v>124</v>
      </c>
      <c r="V6" s="35"/>
      <c r="W6" s="35"/>
      <c r="X6" s="35"/>
    </row>
    <row r="7" spans="1:25" ht="41.25" customHeight="1" thickTop="1" thickBot="1" x14ac:dyDescent="0.3">
      <c r="A7" s="27" t="s">
        <v>1</v>
      </c>
      <c r="B7" s="27" t="s">
        <v>2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117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15" t="s">
        <v>116</v>
      </c>
      <c r="V7" s="15" t="s">
        <v>118</v>
      </c>
      <c r="W7" s="15" t="s">
        <v>119</v>
      </c>
      <c r="X7" s="15" t="s">
        <v>120</v>
      </c>
    </row>
    <row r="8" spans="1:25" ht="43.5" customHeight="1" thickTop="1" thickBot="1" x14ac:dyDescent="0.3">
      <c r="A8" s="9" t="s">
        <v>20</v>
      </c>
      <c r="B8" s="9"/>
      <c r="C8" s="9"/>
      <c r="D8" s="9"/>
      <c r="E8" s="9"/>
      <c r="F8" s="9"/>
      <c r="G8" s="9"/>
      <c r="H8" s="9"/>
      <c r="I8" s="10" t="s">
        <v>110</v>
      </c>
      <c r="J8" s="28">
        <f>+J9+J13+J16+J35</f>
        <v>347372084081</v>
      </c>
      <c r="K8" s="28">
        <f t="shared" ref="K8:T8" si="0">+K9+K13+K16+K35</f>
        <v>38506798981</v>
      </c>
      <c r="L8" s="28">
        <f t="shared" si="0"/>
        <v>3606798981</v>
      </c>
      <c r="M8" s="28">
        <f t="shared" si="0"/>
        <v>382272084081</v>
      </c>
      <c r="N8" s="28">
        <f t="shared" si="0"/>
        <v>0</v>
      </c>
      <c r="O8" s="28">
        <f>+M8-N8</f>
        <v>382272084081</v>
      </c>
      <c r="P8" s="28">
        <f t="shared" si="0"/>
        <v>359374295999.73999</v>
      </c>
      <c r="Q8" s="28">
        <f t="shared" si="0"/>
        <v>22897788081.260002</v>
      </c>
      <c r="R8" s="28">
        <f t="shared" si="0"/>
        <v>334843348543.11005</v>
      </c>
      <c r="S8" s="28">
        <f t="shared" si="0"/>
        <v>313827424592.35999</v>
      </c>
      <c r="T8" s="28">
        <f t="shared" si="0"/>
        <v>301741040390.13</v>
      </c>
      <c r="U8" s="6">
        <f>+O8-R8</f>
        <v>47428735537.889954</v>
      </c>
      <c r="V8" s="7">
        <f>+R8/O8</f>
        <v>0.87592937723425224</v>
      </c>
      <c r="W8" s="7">
        <f>+S8/O8</f>
        <v>0.82095302707446138</v>
      </c>
      <c r="X8" s="7">
        <f>+T8/O8</f>
        <v>0.78933579760481232</v>
      </c>
      <c r="Y8" s="8"/>
    </row>
    <row r="9" spans="1:25" ht="26.25" customHeight="1" thickTop="1" thickBot="1" x14ac:dyDescent="0.3">
      <c r="A9" s="11" t="s">
        <v>20</v>
      </c>
      <c r="B9" s="11"/>
      <c r="C9" s="11"/>
      <c r="D9" s="11"/>
      <c r="E9" s="11"/>
      <c r="F9" s="11"/>
      <c r="G9" s="11"/>
      <c r="H9" s="11"/>
      <c r="I9" s="12" t="s">
        <v>109</v>
      </c>
      <c r="J9" s="13">
        <f>SUM(J10:J12)</f>
        <v>36872287000</v>
      </c>
      <c r="K9" s="13">
        <f t="shared" ref="K9:T9" si="1">SUM(K10:K12)</f>
        <v>0</v>
      </c>
      <c r="L9" s="13">
        <f t="shared" si="1"/>
        <v>109000000</v>
      </c>
      <c r="M9" s="13">
        <f t="shared" si="1"/>
        <v>36763287000</v>
      </c>
      <c r="N9" s="13">
        <f t="shared" si="1"/>
        <v>0</v>
      </c>
      <c r="O9" s="14">
        <f t="shared" ref="O9:O62" si="2">+M9-N9</f>
        <v>36763287000</v>
      </c>
      <c r="P9" s="13">
        <f t="shared" si="1"/>
        <v>36763287000</v>
      </c>
      <c r="Q9" s="13">
        <f t="shared" si="1"/>
        <v>0</v>
      </c>
      <c r="R9" s="13">
        <f t="shared" si="1"/>
        <v>28490626023.169998</v>
      </c>
      <c r="S9" s="13">
        <f t="shared" si="1"/>
        <v>28332276947.510002</v>
      </c>
      <c r="T9" s="13">
        <f t="shared" si="1"/>
        <v>28332276947.510002</v>
      </c>
      <c r="U9" s="29">
        <f t="shared" ref="U9:U62" si="3">+O9-R9</f>
        <v>8272660976.8300018</v>
      </c>
      <c r="V9" s="30">
        <f t="shared" ref="V9:V62" si="4">+R9/O9</f>
        <v>0.77497493690294883</v>
      </c>
      <c r="W9" s="30">
        <f t="shared" ref="W9:W62" si="5">+S9/O9</f>
        <v>0.77066767581228524</v>
      </c>
      <c r="X9" s="30">
        <f t="shared" ref="X9:X62" si="6">+T9/O9</f>
        <v>0.77066767581228524</v>
      </c>
      <c r="Y9" s="8"/>
    </row>
    <row r="10" spans="1:25" ht="32.25" customHeight="1" thickTop="1" thickBot="1" x14ac:dyDescent="0.3">
      <c r="A10" s="9" t="s">
        <v>20</v>
      </c>
      <c r="B10" s="9" t="s">
        <v>21</v>
      </c>
      <c r="C10" s="9" t="s">
        <v>21</v>
      </c>
      <c r="D10" s="9" t="s">
        <v>21</v>
      </c>
      <c r="E10" s="9"/>
      <c r="F10" s="9" t="s">
        <v>22</v>
      </c>
      <c r="G10" s="9" t="s">
        <v>23</v>
      </c>
      <c r="H10" s="9" t="s">
        <v>24</v>
      </c>
      <c r="I10" s="10" t="s">
        <v>25</v>
      </c>
      <c r="J10" s="5">
        <v>20290659000</v>
      </c>
      <c r="K10" s="5">
        <v>0</v>
      </c>
      <c r="L10" s="5">
        <v>109000000</v>
      </c>
      <c r="M10" s="5">
        <v>20181659000</v>
      </c>
      <c r="N10" s="5">
        <v>0</v>
      </c>
      <c r="O10" s="28">
        <f t="shared" si="2"/>
        <v>20181659000</v>
      </c>
      <c r="P10" s="5">
        <v>20181659000</v>
      </c>
      <c r="Q10" s="5">
        <v>0</v>
      </c>
      <c r="R10" s="5">
        <v>16185755838.74</v>
      </c>
      <c r="S10" s="5">
        <v>16181621847.370001</v>
      </c>
      <c r="T10" s="5">
        <v>16181621847.370001</v>
      </c>
      <c r="U10" s="6">
        <f t="shared" si="3"/>
        <v>3995903161.2600002</v>
      </c>
      <c r="V10" s="7">
        <f t="shared" si="4"/>
        <v>0.80200323663877182</v>
      </c>
      <c r="W10" s="7">
        <f t="shared" si="5"/>
        <v>0.80179839761290195</v>
      </c>
      <c r="X10" s="7">
        <f t="shared" si="6"/>
        <v>0.80179839761290195</v>
      </c>
      <c r="Y10" s="8"/>
    </row>
    <row r="11" spans="1:25" ht="38.25" customHeight="1" thickTop="1" thickBot="1" x14ac:dyDescent="0.3">
      <c r="A11" s="9" t="s">
        <v>20</v>
      </c>
      <c r="B11" s="9" t="s">
        <v>21</v>
      </c>
      <c r="C11" s="9" t="s">
        <v>21</v>
      </c>
      <c r="D11" s="9" t="s">
        <v>26</v>
      </c>
      <c r="E11" s="9"/>
      <c r="F11" s="9" t="s">
        <v>22</v>
      </c>
      <c r="G11" s="9" t="s">
        <v>23</v>
      </c>
      <c r="H11" s="9" t="s">
        <v>24</v>
      </c>
      <c r="I11" s="10" t="s">
        <v>27</v>
      </c>
      <c r="J11" s="5">
        <v>7522407000</v>
      </c>
      <c r="K11" s="5">
        <v>0</v>
      </c>
      <c r="L11" s="5">
        <v>0</v>
      </c>
      <c r="M11" s="5">
        <v>7522407000</v>
      </c>
      <c r="N11" s="5">
        <v>0</v>
      </c>
      <c r="O11" s="28">
        <f t="shared" si="2"/>
        <v>7522407000</v>
      </c>
      <c r="P11" s="5">
        <v>7522407000</v>
      </c>
      <c r="Q11" s="5">
        <v>0</v>
      </c>
      <c r="R11" s="5">
        <v>6418333356</v>
      </c>
      <c r="S11" s="5">
        <v>6266472446</v>
      </c>
      <c r="T11" s="5">
        <v>6266472446</v>
      </c>
      <c r="U11" s="6">
        <f t="shared" si="3"/>
        <v>1104073644</v>
      </c>
      <c r="V11" s="7">
        <f t="shared" si="4"/>
        <v>0.85322867481113429</v>
      </c>
      <c r="W11" s="7">
        <f t="shared" si="5"/>
        <v>0.83304086657369114</v>
      </c>
      <c r="X11" s="7">
        <f t="shared" si="6"/>
        <v>0.83304086657369114</v>
      </c>
      <c r="Y11" s="8"/>
    </row>
    <row r="12" spans="1:25" ht="54.75" customHeight="1" thickTop="1" thickBot="1" x14ac:dyDescent="0.3">
      <c r="A12" s="9" t="s">
        <v>20</v>
      </c>
      <c r="B12" s="9" t="s">
        <v>21</v>
      </c>
      <c r="C12" s="9" t="s">
        <v>21</v>
      </c>
      <c r="D12" s="9" t="s">
        <v>28</v>
      </c>
      <c r="E12" s="9"/>
      <c r="F12" s="9" t="s">
        <v>22</v>
      </c>
      <c r="G12" s="9" t="s">
        <v>23</v>
      </c>
      <c r="H12" s="9" t="s">
        <v>24</v>
      </c>
      <c r="I12" s="10" t="s">
        <v>29</v>
      </c>
      <c r="J12" s="5">
        <v>9059221000</v>
      </c>
      <c r="K12" s="5">
        <v>0</v>
      </c>
      <c r="L12" s="5">
        <v>0</v>
      </c>
      <c r="M12" s="5">
        <v>9059221000</v>
      </c>
      <c r="N12" s="5">
        <v>0</v>
      </c>
      <c r="O12" s="28">
        <f t="shared" si="2"/>
        <v>9059221000</v>
      </c>
      <c r="P12" s="5">
        <v>9059221000</v>
      </c>
      <c r="Q12" s="5">
        <v>0</v>
      </c>
      <c r="R12" s="5">
        <v>5886536828.4300003</v>
      </c>
      <c r="S12" s="5">
        <v>5884182654.1400003</v>
      </c>
      <c r="T12" s="5">
        <v>5884182654.1400003</v>
      </c>
      <c r="U12" s="6">
        <f t="shared" si="3"/>
        <v>3172684171.5699997</v>
      </c>
      <c r="V12" s="7">
        <f t="shared" si="4"/>
        <v>0.64978399670678089</v>
      </c>
      <c r="W12" s="7">
        <f t="shared" si="5"/>
        <v>0.64952413172611645</v>
      </c>
      <c r="X12" s="7">
        <f t="shared" si="6"/>
        <v>0.64952413172611645</v>
      </c>
      <c r="Y12" s="8"/>
    </row>
    <row r="13" spans="1:25" ht="24" thickTop="1" thickBot="1" x14ac:dyDescent="0.3">
      <c r="A13" s="11" t="s">
        <v>20</v>
      </c>
      <c r="B13" s="11"/>
      <c r="C13" s="11"/>
      <c r="D13" s="11"/>
      <c r="E13" s="11"/>
      <c r="F13" s="11"/>
      <c r="G13" s="11"/>
      <c r="H13" s="11"/>
      <c r="I13" s="12" t="s">
        <v>113</v>
      </c>
      <c r="J13" s="13">
        <f>+J14+J15</f>
        <v>19506183033</v>
      </c>
      <c r="K13" s="13">
        <f t="shared" ref="K13:T13" si="7">+K14+K15</f>
        <v>0</v>
      </c>
      <c r="L13" s="13">
        <f t="shared" si="7"/>
        <v>0</v>
      </c>
      <c r="M13" s="13">
        <f t="shared" si="7"/>
        <v>19506183033</v>
      </c>
      <c r="N13" s="13">
        <f t="shared" si="7"/>
        <v>0</v>
      </c>
      <c r="O13" s="14">
        <f t="shared" si="2"/>
        <v>19506183033</v>
      </c>
      <c r="P13" s="13">
        <f t="shared" si="7"/>
        <v>19055284513.970001</v>
      </c>
      <c r="Q13" s="13">
        <f t="shared" si="7"/>
        <v>450898519.02999997</v>
      </c>
      <c r="R13" s="13">
        <f t="shared" si="7"/>
        <v>18036155663.290001</v>
      </c>
      <c r="S13" s="13">
        <f t="shared" si="7"/>
        <v>14303480646.110001</v>
      </c>
      <c r="T13" s="13">
        <f t="shared" si="7"/>
        <v>13936995348.51</v>
      </c>
      <c r="U13" s="29">
        <f t="shared" si="3"/>
        <v>1470027369.7099991</v>
      </c>
      <c r="V13" s="30">
        <f t="shared" si="4"/>
        <v>0.92463787675820286</v>
      </c>
      <c r="W13" s="30">
        <f t="shared" si="5"/>
        <v>0.73327932081390723</v>
      </c>
      <c r="X13" s="30">
        <f t="shared" si="6"/>
        <v>0.71449116031218363</v>
      </c>
      <c r="Y13" s="8"/>
    </row>
    <row r="14" spans="1:25" ht="40.5" customHeight="1" thickTop="1" thickBot="1" x14ac:dyDescent="0.3">
      <c r="A14" s="9" t="s">
        <v>20</v>
      </c>
      <c r="B14" s="9" t="s">
        <v>26</v>
      </c>
      <c r="C14" s="9" t="s">
        <v>21</v>
      </c>
      <c r="D14" s="9"/>
      <c r="E14" s="9"/>
      <c r="F14" s="9" t="s">
        <v>22</v>
      </c>
      <c r="G14" s="9" t="s">
        <v>23</v>
      </c>
      <c r="H14" s="9" t="s">
        <v>24</v>
      </c>
      <c r="I14" s="10" t="s">
        <v>30</v>
      </c>
      <c r="J14" s="5">
        <v>50000000</v>
      </c>
      <c r="K14" s="5">
        <v>0</v>
      </c>
      <c r="L14" s="5">
        <v>0</v>
      </c>
      <c r="M14" s="5">
        <v>50000000</v>
      </c>
      <c r="N14" s="5">
        <v>0</v>
      </c>
      <c r="O14" s="28">
        <f t="shared" si="2"/>
        <v>50000000</v>
      </c>
      <c r="P14" s="5">
        <v>14149799</v>
      </c>
      <c r="Q14" s="5">
        <v>35850201</v>
      </c>
      <c r="R14" s="5">
        <v>14149799</v>
      </c>
      <c r="S14" s="5">
        <v>11549799</v>
      </c>
      <c r="T14" s="5">
        <v>11549799</v>
      </c>
      <c r="U14" s="6">
        <f t="shared" si="3"/>
        <v>35850201</v>
      </c>
      <c r="V14" s="7">
        <f t="shared" si="4"/>
        <v>0.28299597999999998</v>
      </c>
      <c r="W14" s="7">
        <f t="shared" si="5"/>
        <v>0.23099597999999999</v>
      </c>
      <c r="X14" s="7">
        <f t="shared" si="6"/>
        <v>0.23099597999999999</v>
      </c>
      <c r="Y14" s="8"/>
    </row>
    <row r="15" spans="1:25" ht="51" customHeight="1" thickTop="1" thickBot="1" x14ac:dyDescent="0.3">
      <c r="A15" s="9" t="s">
        <v>20</v>
      </c>
      <c r="B15" s="9" t="s">
        <v>26</v>
      </c>
      <c r="C15" s="9" t="s">
        <v>26</v>
      </c>
      <c r="D15" s="9"/>
      <c r="E15" s="9"/>
      <c r="F15" s="9" t="s">
        <v>22</v>
      </c>
      <c r="G15" s="9" t="s">
        <v>23</v>
      </c>
      <c r="H15" s="9" t="s">
        <v>24</v>
      </c>
      <c r="I15" s="10" t="s">
        <v>31</v>
      </c>
      <c r="J15" s="5">
        <v>19456183033</v>
      </c>
      <c r="K15" s="5">
        <v>0</v>
      </c>
      <c r="L15" s="5">
        <v>0</v>
      </c>
      <c r="M15" s="5">
        <v>19456183033</v>
      </c>
      <c r="N15" s="5">
        <v>0</v>
      </c>
      <c r="O15" s="28">
        <f t="shared" si="2"/>
        <v>19456183033</v>
      </c>
      <c r="P15" s="5">
        <v>19041134714.970001</v>
      </c>
      <c r="Q15" s="5">
        <v>415048318.02999997</v>
      </c>
      <c r="R15" s="5">
        <v>18022005864.290001</v>
      </c>
      <c r="S15" s="5">
        <v>14291930847.110001</v>
      </c>
      <c r="T15" s="5">
        <v>13925445549.51</v>
      </c>
      <c r="U15" s="6">
        <f t="shared" si="3"/>
        <v>1434177168.7099991</v>
      </c>
      <c r="V15" s="7">
        <f t="shared" si="4"/>
        <v>0.92628681760047882</v>
      </c>
      <c r="W15" s="7">
        <f t="shared" si="5"/>
        <v>0.73457012728905702</v>
      </c>
      <c r="X15" s="7">
        <f t="shared" si="6"/>
        <v>0.71573368352316524</v>
      </c>
      <c r="Y15" s="8"/>
    </row>
    <row r="16" spans="1:25" ht="37.5" customHeight="1" thickTop="1" thickBot="1" x14ac:dyDescent="0.3">
      <c r="A16" s="11" t="s">
        <v>20</v>
      </c>
      <c r="B16" s="11"/>
      <c r="C16" s="11"/>
      <c r="D16" s="11"/>
      <c r="E16" s="11"/>
      <c r="F16" s="11"/>
      <c r="G16" s="11"/>
      <c r="H16" s="11"/>
      <c r="I16" s="12" t="s">
        <v>114</v>
      </c>
      <c r="J16" s="13">
        <f>SUM(J17:J34)</f>
        <v>278902892048</v>
      </c>
      <c r="K16" s="13">
        <f t="shared" ref="K16:T16" si="8">SUM(K17:K34)</f>
        <v>38506798981</v>
      </c>
      <c r="L16" s="13">
        <f t="shared" si="8"/>
        <v>3497798981</v>
      </c>
      <c r="M16" s="13">
        <f t="shared" si="8"/>
        <v>313911892048</v>
      </c>
      <c r="N16" s="13">
        <f t="shared" si="8"/>
        <v>0</v>
      </c>
      <c r="O16" s="14">
        <f t="shared" si="2"/>
        <v>313911892048</v>
      </c>
      <c r="P16" s="13">
        <f t="shared" si="8"/>
        <v>292317782656.77002</v>
      </c>
      <c r="Q16" s="13">
        <f t="shared" si="8"/>
        <v>21594109391.230003</v>
      </c>
      <c r="R16" s="13">
        <f t="shared" si="8"/>
        <v>277078785998.65002</v>
      </c>
      <c r="S16" s="13">
        <f t="shared" si="8"/>
        <v>259953886140.73999</v>
      </c>
      <c r="T16" s="13">
        <f t="shared" si="8"/>
        <v>248233987236.10999</v>
      </c>
      <c r="U16" s="29">
        <f t="shared" si="3"/>
        <v>36833106049.349976</v>
      </c>
      <c r="V16" s="30">
        <f t="shared" si="4"/>
        <v>0.88266419023170406</v>
      </c>
      <c r="W16" s="30">
        <f t="shared" si="5"/>
        <v>0.828110985043506</v>
      </c>
      <c r="X16" s="30">
        <f t="shared" si="6"/>
        <v>0.79077599009263633</v>
      </c>
      <c r="Y16" s="8"/>
    </row>
    <row r="17" spans="1:25" ht="57.75" thickTop="1" thickBot="1" x14ac:dyDescent="0.3">
      <c r="A17" s="9" t="s">
        <v>20</v>
      </c>
      <c r="B17" s="9" t="s">
        <v>28</v>
      </c>
      <c r="C17" s="9" t="s">
        <v>21</v>
      </c>
      <c r="D17" s="9" t="s">
        <v>21</v>
      </c>
      <c r="E17" s="9" t="s">
        <v>32</v>
      </c>
      <c r="F17" s="9" t="s">
        <v>22</v>
      </c>
      <c r="G17" s="9" t="s">
        <v>23</v>
      </c>
      <c r="H17" s="9" t="s">
        <v>24</v>
      </c>
      <c r="I17" s="10" t="s">
        <v>33</v>
      </c>
      <c r="J17" s="5">
        <v>136342798560</v>
      </c>
      <c r="K17" s="5">
        <v>0</v>
      </c>
      <c r="L17" s="5">
        <v>0</v>
      </c>
      <c r="M17" s="5">
        <v>136342798560</v>
      </c>
      <c r="N17" s="5">
        <v>0</v>
      </c>
      <c r="O17" s="28">
        <f t="shared" si="2"/>
        <v>136342798560</v>
      </c>
      <c r="P17" s="5">
        <v>136342798560</v>
      </c>
      <c r="Q17" s="5">
        <v>0</v>
      </c>
      <c r="R17" s="5">
        <v>136342798560</v>
      </c>
      <c r="S17" s="5">
        <v>121736771586.31</v>
      </c>
      <c r="T17" s="5">
        <v>110699284415.67999</v>
      </c>
      <c r="U17" s="6">
        <f t="shared" si="3"/>
        <v>0</v>
      </c>
      <c r="V17" s="7">
        <f t="shared" si="4"/>
        <v>1</v>
      </c>
      <c r="W17" s="7">
        <f t="shared" si="5"/>
        <v>0.89287276535355575</v>
      </c>
      <c r="X17" s="7">
        <f t="shared" si="6"/>
        <v>0.81191882215154076</v>
      </c>
      <c r="Y17" s="8"/>
    </row>
    <row r="18" spans="1:25" ht="48" customHeight="1" thickTop="1" thickBot="1" x14ac:dyDescent="0.3">
      <c r="A18" s="9" t="s">
        <v>20</v>
      </c>
      <c r="B18" s="9" t="s">
        <v>28</v>
      </c>
      <c r="C18" s="9" t="s">
        <v>26</v>
      </c>
      <c r="D18" s="9" t="s">
        <v>26</v>
      </c>
      <c r="E18" s="9" t="s">
        <v>34</v>
      </c>
      <c r="F18" s="9" t="s">
        <v>22</v>
      </c>
      <c r="G18" s="9" t="s">
        <v>23</v>
      </c>
      <c r="H18" s="9" t="s">
        <v>24</v>
      </c>
      <c r="I18" s="10" t="s">
        <v>35</v>
      </c>
      <c r="J18" s="5">
        <v>45026000</v>
      </c>
      <c r="K18" s="5">
        <v>0</v>
      </c>
      <c r="L18" s="5">
        <v>0</v>
      </c>
      <c r="M18" s="5">
        <v>45026000</v>
      </c>
      <c r="N18" s="5">
        <v>0</v>
      </c>
      <c r="O18" s="28">
        <f t="shared" si="2"/>
        <v>45026000</v>
      </c>
      <c r="P18" s="5">
        <v>0</v>
      </c>
      <c r="Q18" s="5">
        <v>45026000</v>
      </c>
      <c r="R18" s="5">
        <v>0</v>
      </c>
      <c r="S18" s="5">
        <v>0</v>
      </c>
      <c r="T18" s="5">
        <v>0</v>
      </c>
      <c r="U18" s="6">
        <f t="shared" si="3"/>
        <v>45026000</v>
      </c>
      <c r="V18" s="7">
        <f t="shared" si="4"/>
        <v>0</v>
      </c>
      <c r="W18" s="7">
        <f t="shared" si="5"/>
        <v>0</v>
      </c>
      <c r="X18" s="7">
        <f t="shared" si="6"/>
        <v>0</v>
      </c>
      <c r="Y18" s="8"/>
    </row>
    <row r="19" spans="1:25" ht="37.5" customHeight="1" thickTop="1" thickBot="1" x14ac:dyDescent="0.3">
      <c r="A19" s="9" t="s">
        <v>20</v>
      </c>
      <c r="B19" s="9" t="s">
        <v>28</v>
      </c>
      <c r="C19" s="9" t="s">
        <v>26</v>
      </c>
      <c r="D19" s="9" t="s">
        <v>26</v>
      </c>
      <c r="E19" s="9" t="s">
        <v>36</v>
      </c>
      <c r="F19" s="9" t="s">
        <v>22</v>
      </c>
      <c r="G19" s="9" t="s">
        <v>23</v>
      </c>
      <c r="H19" s="9" t="s">
        <v>24</v>
      </c>
      <c r="I19" s="10" t="s">
        <v>37</v>
      </c>
      <c r="J19" s="5">
        <v>281057000</v>
      </c>
      <c r="K19" s="5">
        <v>0</v>
      </c>
      <c r="L19" s="5">
        <v>0</v>
      </c>
      <c r="M19" s="5">
        <v>281057000</v>
      </c>
      <c r="N19" s="5">
        <v>0</v>
      </c>
      <c r="O19" s="28">
        <f t="shared" si="2"/>
        <v>281057000</v>
      </c>
      <c r="P19" s="5">
        <v>281057000</v>
      </c>
      <c r="Q19" s="5">
        <v>0</v>
      </c>
      <c r="R19" s="5">
        <v>281057000</v>
      </c>
      <c r="S19" s="5">
        <v>281057000</v>
      </c>
      <c r="T19" s="5">
        <v>281057000</v>
      </c>
      <c r="U19" s="6">
        <f t="shared" si="3"/>
        <v>0</v>
      </c>
      <c r="V19" s="7">
        <f t="shared" si="4"/>
        <v>1</v>
      </c>
      <c r="W19" s="7">
        <f t="shared" si="5"/>
        <v>1</v>
      </c>
      <c r="X19" s="7">
        <f t="shared" si="6"/>
        <v>1</v>
      </c>
      <c r="Y19" s="8"/>
    </row>
    <row r="20" spans="1:25" ht="39.75" customHeight="1" thickTop="1" thickBot="1" x14ac:dyDescent="0.3">
      <c r="A20" s="9" t="s">
        <v>20</v>
      </c>
      <c r="B20" s="9" t="s">
        <v>28</v>
      </c>
      <c r="C20" s="9" t="s">
        <v>26</v>
      </c>
      <c r="D20" s="9" t="s">
        <v>26</v>
      </c>
      <c r="E20" s="9" t="s">
        <v>38</v>
      </c>
      <c r="F20" s="9" t="s">
        <v>22</v>
      </c>
      <c r="G20" s="9" t="s">
        <v>23</v>
      </c>
      <c r="H20" s="9" t="s">
        <v>24</v>
      </c>
      <c r="I20" s="10" t="s">
        <v>39</v>
      </c>
      <c r="J20" s="5">
        <v>1317735051</v>
      </c>
      <c r="K20" s="5">
        <v>0</v>
      </c>
      <c r="L20" s="5">
        <v>0</v>
      </c>
      <c r="M20" s="5">
        <v>1317735051</v>
      </c>
      <c r="N20" s="5">
        <v>0</v>
      </c>
      <c r="O20" s="28">
        <f t="shared" si="2"/>
        <v>1317735051</v>
      </c>
      <c r="P20" s="5">
        <v>1317735051</v>
      </c>
      <c r="Q20" s="5">
        <v>0</v>
      </c>
      <c r="R20" s="5">
        <v>1317735051</v>
      </c>
      <c r="S20" s="5">
        <v>1317735051</v>
      </c>
      <c r="T20" s="5">
        <v>1317735051</v>
      </c>
      <c r="U20" s="6">
        <f t="shared" si="3"/>
        <v>0</v>
      </c>
      <c r="V20" s="7">
        <f t="shared" si="4"/>
        <v>1</v>
      </c>
      <c r="W20" s="7">
        <f t="shared" si="5"/>
        <v>1</v>
      </c>
      <c r="X20" s="7">
        <f t="shared" si="6"/>
        <v>1</v>
      </c>
      <c r="Y20" s="8"/>
    </row>
    <row r="21" spans="1:25" ht="45" customHeight="1" thickTop="1" thickBot="1" x14ac:dyDescent="0.3">
      <c r="A21" s="9" t="s">
        <v>20</v>
      </c>
      <c r="B21" s="9" t="s">
        <v>28</v>
      </c>
      <c r="C21" s="9" t="s">
        <v>26</v>
      </c>
      <c r="D21" s="9" t="s">
        <v>26</v>
      </c>
      <c r="E21" s="9" t="s">
        <v>40</v>
      </c>
      <c r="F21" s="9" t="s">
        <v>22</v>
      </c>
      <c r="G21" s="9" t="s">
        <v>23</v>
      </c>
      <c r="H21" s="9" t="s">
        <v>24</v>
      </c>
      <c r="I21" s="10" t="s">
        <v>41</v>
      </c>
      <c r="J21" s="5">
        <v>4032646032</v>
      </c>
      <c r="K21" s="5">
        <v>0</v>
      </c>
      <c r="L21" s="5">
        <v>0</v>
      </c>
      <c r="M21" s="5">
        <v>4032646032</v>
      </c>
      <c r="N21" s="5">
        <v>0</v>
      </c>
      <c r="O21" s="28">
        <f t="shared" si="2"/>
        <v>4032646032</v>
      </c>
      <c r="P21" s="5">
        <v>4032646032</v>
      </c>
      <c r="Q21" s="5">
        <v>0</v>
      </c>
      <c r="R21" s="5">
        <v>4032646032</v>
      </c>
      <c r="S21" s="5">
        <v>3163894764.7800002</v>
      </c>
      <c r="T21" s="5">
        <v>3163894764.7800002</v>
      </c>
      <c r="U21" s="6">
        <f t="shared" si="3"/>
        <v>0</v>
      </c>
      <c r="V21" s="7">
        <f t="shared" si="4"/>
        <v>1</v>
      </c>
      <c r="W21" s="7">
        <f t="shared" si="5"/>
        <v>0.78457041348874834</v>
      </c>
      <c r="X21" s="7">
        <f t="shared" si="6"/>
        <v>0.78457041348874834</v>
      </c>
      <c r="Y21" s="8"/>
    </row>
    <row r="22" spans="1:25" ht="43.5" customHeight="1" thickTop="1" thickBot="1" x14ac:dyDescent="0.3">
      <c r="A22" s="9" t="s">
        <v>20</v>
      </c>
      <c r="B22" s="9" t="s">
        <v>28</v>
      </c>
      <c r="C22" s="9" t="s">
        <v>26</v>
      </c>
      <c r="D22" s="9" t="s">
        <v>26</v>
      </c>
      <c r="E22" s="9" t="s">
        <v>42</v>
      </c>
      <c r="F22" s="9" t="s">
        <v>22</v>
      </c>
      <c r="G22" s="9" t="s">
        <v>23</v>
      </c>
      <c r="H22" s="9" t="s">
        <v>24</v>
      </c>
      <c r="I22" s="10" t="s">
        <v>43</v>
      </c>
      <c r="J22" s="5">
        <v>971814405</v>
      </c>
      <c r="K22" s="5">
        <v>0</v>
      </c>
      <c r="L22" s="5">
        <v>0</v>
      </c>
      <c r="M22" s="5">
        <v>971814405</v>
      </c>
      <c r="N22" s="5">
        <v>0</v>
      </c>
      <c r="O22" s="28">
        <f t="shared" si="2"/>
        <v>971814405</v>
      </c>
      <c r="P22" s="5">
        <v>971814405</v>
      </c>
      <c r="Q22" s="5">
        <v>0</v>
      </c>
      <c r="R22" s="5">
        <v>971814405</v>
      </c>
      <c r="S22" s="5">
        <v>0</v>
      </c>
      <c r="T22" s="5">
        <v>0</v>
      </c>
      <c r="U22" s="6">
        <f t="shared" si="3"/>
        <v>0</v>
      </c>
      <c r="V22" s="7">
        <f t="shared" si="4"/>
        <v>1</v>
      </c>
      <c r="W22" s="7">
        <f t="shared" si="5"/>
        <v>0</v>
      </c>
      <c r="X22" s="7">
        <f t="shared" si="6"/>
        <v>0</v>
      </c>
      <c r="Y22" s="8"/>
    </row>
    <row r="23" spans="1:25" ht="26.25" customHeight="1" thickTop="1" thickBot="1" x14ac:dyDescent="0.3">
      <c r="A23" s="9" t="s">
        <v>20</v>
      </c>
      <c r="B23" s="9" t="s">
        <v>28</v>
      </c>
      <c r="C23" s="9" t="s">
        <v>28</v>
      </c>
      <c r="D23" s="9" t="s">
        <v>44</v>
      </c>
      <c r="E23" s="9" t="s">
        <v>45</v>
      </c>
      <c r="F23" s="9" t="s">
        <v>22</v>
      </c>
      <c r="G23" s="9" t="s">
        <v>23</v>
      </c>
      <c r="H23" s="9" t="s">
        <v>24</v>
      </c>
      <c r="I23" s="10" t="s">
        <v>46</v>
      </c>
      <c r="J23" s="5">
        <v>29219509000</v>
      </c>
      <c r="K23" s="5">
        <v>24900000000</v>
      </c>
      <c r="L23" s="5">
        <v>0</v>
      </c>
      <c r="M23" s="5">
        <v>54119509000</v>
      </c>
      <c r="N23" s="5">
        <v>0</v>
      </c>
      <c r="O23" s="28">
        <f t="shared" si="2"/>
        <v>54119509000</v>
      </c>
      <c r="P23" s="5">
        <v>54119509000</v>
      </c>
      <c r="Q23" s="5">
        <v>0</v>
      </c>
      <c r="R23" s="5">
        <v>54119509000</v>
      </c>
      <c r="S23" s="5">
        <v>54119509000</v>
      </c>
      <c r="T23" s="5">
        <v>54119509000</v>
      </c>
      <c r="U23" s="6">
        <f t="shared" si="3"/>
        <v>0</v>
      </c>
      <c r="V23" s="7">
        <f t="shared" si="4"/>
        <v>1</v>
      </c>
      <c r="W23" s="7">
        <f t="shared" si="5"/>
        <v>1</v>
      </c>
      <c r="X23" s="7">
        <f t="shared" si="6"/>
        <v>1</v>
      </c>
      <c r="Y23" s="8"/>
    </row>
    <row r="24" spans="1:25" ht="33.75" customHeight="1" thickTop="1" thickBot="1" x14ac:dyDescent="0.3">
      <c r="A24" s="9" t="s">
        <v>20</v>
      </c>
      <c r="B24" s="9" t="s">
        <v>28</v>
      </c>
      <c r="C24" s="9" t="s">
        <v>28</v>
      </c>
      <c r="D24" s="9" t="s">
        <v>44</v>
      </c>
      <c r="E24" s="9" t="s">
        <v>45</v>
      </c>
      <c r="F24" s="9" t="s">
        <v>22</v>
      </c>
      <c r="G24" s="9" t="s">
        <v>47</v>
      </c>
      <c r="H24" s="9" t="s">
        <v>48</v>
      </c>
      <c r="I24" s="10" t="s">
        <v>46</v>
      </c>
      <c r="J24" s="5">
        <v>20586800000</v>
      </c>
      <c r="K24" s="5">
        <v>0</v>
      </c>
      <c r="L24" s="5">
        <v>0</v>
      </c>
      <c r="M24" s="5">
        <v>20586800000</v>
      </c>
      <c r="N24" s="5">
        <v>0</v>
      </c>
      <c r="O24" s="28">
        <f t="shared" si="2"/>
        <v>20586800000</v>
      </c>
      <c r="P24" s="5">
        <v>20586800000</v>
      </c>
      <c r="Q24" s="5">
        <v>0</v>
      </c>
      <c r="R24" s="5">
        <v>20586800000</v>
      </c>
      <c r="S24" s="5">
        <v>20586800000</v>
      </c>
      <c r="T24" s="5">
        <v>20586800000</v>
      </c>
      <c r="U24" s="6">
        <f t="shared" si="3"/>
        <v>0</v>
      </c>
      <c r="V24" s="7">
        <f t="shared" si="4"/>
        <v>1</v>
      </c>
      <c r="W24" s="7">
        <f t="shared" si="5"/>
        <v>1</v>
      </c>
      <c r="X24" s="7">
        <f t="shared" si="6"/>
        <v>1</v>
      </c>
      <c r="Y24" s="8"/>
    </row>
    <row r="25" spans="1:25" ht="35.25" thickTop="1" thickBot="1" x14ac:dyDescent="0.3">
      <c r="A25" s="9" t="s">
        <v>20</v>
      </c>
      <c r="B25" s="9" t="s">
        <v>28</v>
      </c>
      <c r="C25" s="9" t="s">
        <v>28</v>
      </c>
      <c r="D25" s="9" t="s">
        <v>44</v>
      </c>
      <c r="E25" s="9" t="s">
        <v>49</v>
      </c>
      <c r="F25" s="9" t="s">
        <v>22</v>
      </c>
      <c r="G25" s="9" t="s">
        <v>23</v>
      </c>
      <c r="H25" s="9" t="s">
        <v>24</v>
      </c>
      <c r="I25" s="10" t="s">
        <v>50</v>
      </c>
      <c r="J25" s="5">
        <v>8090000000</v>
      </c>
      <c r="K25" s="5">
        <v>0</v>
      </c>
      <c r="L25" s="5">
        <v>0</v>
      </c>
      <c r="M25" s="5">
        <v>8090000000</v>
      </c>
      <c r="N25" s="5">
        <v>0</v>
      </c>
      <c r="O25" s="28">
        <f t="shared" si="2"/>
        <v>8090000000</v>
      </c>
      <c r="P25" s="5">
        <v>8090000000</v>
      </c>
      <c r="Q25" s="5">
        <v>0</v>
      </c>
      <c r="R25" s="5">
        <v>8090000000</v>
      </c>
      <c r="S25" s="5">
        <v>7415833368</v>
      </c>
      <c r="T25" s="5">
        <v>6741666701</v>
      </c>
      <c r="U25" s="6">
        <f t="shared" si="3"/>
        <v>0</v>
      </c>
      <c r="V25" s="7">
        <f t="shared" si="4"/>
        <v>1</v>
      </c>
      <c r="W25" s="7">
        <f t="shared" si="5"/>
        <v>0.91666667095179233</v>
      </c>
      <c r="X25" s="7">
        <f t="shared" si="6"/>
        <v>0.83333333757725592</v>
      </c>
      <c r="Y25" s="8"/>
    </row>
    <row r="26" spans="1:25" ht="37.5" customHeight="1" thickTop="1" thickBot="1" x14ac:dyDescent="0.3">
      <c r="A26" s="9" t="s">
        <v>20</v>
      </c>
      <c r="B26" s="9" t="s">
        <v>28</v>
      </c>
      <c r="C26" s="9" t="s">
        <v>28</v>
      </c>
      <c r="D26" s="9" t="s">
        <v>44</v>
      </c>
      <c r="E26" s="9" t="s">
        <v>51</v>
      </c>
      <c r="F26" s="9" t="s">
        <v>22</v>
      </c>
      <c r="G26" s="9" t="s">
        <v>23</v>
      </c>
      <c r="H26" s="9" t="s">
        <v>24</v>
      </c>
      <c r="I26" s="10" t="s">
        <v>52</v>
      </c>
      <c r="J26" s="5">
        <v>0</v>
      </c>
      <c r="K26" s="5">
        <v>10000000000</v>
      </c>
      <c r="L26" s="5">
        <v>0</v>
      </c>
      <c r="M26" s="5">
        <v>10000000000</v>
      </c>
      <c r="N26" s="5">
        <v>0</v>
      </c>
      <c r="O26" s="28">
        <f t="shared" si="2"/>
        <v>10000000000</v>
      </c>
      <c r="P26" s="5">
        <v>10000000000</v>
      </c>
      <c r="Q26" s="5">
        <v>0</v>
      </c>
      <c r="R26" s="5">
        <v>0</v>
      </c>
      <c r="S26" s="5">
        <v>0</v>
      </c>
      <c r="T26" s="5">
        <v>0</v>
      </c>
      <c r="U26" s="6">
        <f t="shared" si="3"/>
        <v>10000000000</v>
      </c>
      <c r="V26" s="7">
        <f t="shared" si="4"/>
        <v>0</v>
      </c>
      <c r="W26" s="7">
        <f t="shared" si="5"/>
        <v>0</v>
      </c>
      <c r="X26" s="7">
        <f t="shared" si="6"/>
        <v>0</v>
      </c>
      <c r="Y26" s="8"/>
    </row>
    <row r="27" spans="1:25" ht="36" customHeight="1" thickTop="1" thickBot="1" x14ac:dyDescent="0.3">
      <c r="A27" s="9" t="s">
        <v>20</v>
      </c>
      <c r="B27" s="9" t="s">
        <v>28</v>
      </c>
      <c r="C27" s="9" t="s">
        <v>44</v>
      </c>
      <c r="D27" s="9" t="s">
        <v>26</v>
      </c>
      <c r="E27" s="9" t="s">
        <v>53</v>
      </c>
      <c r="F27" s="9" t="s">
        <v>22</v>
      </c>
      <c r="G27" s="9" t="s">
        <v>23</v>
      </c>
      <c r="H27" s="9" t="s">
        <v>24</v>
      </c>
      <c r="I27" s="10" t="s">
        <v>54</v>
      </c>
      <c r="J27" s="5">
        <v>601777000</v>
      </c>
      <c r="K27" s="5">
        <v>0</v>
      </c>
      <c r="L27" s="5">
        <v>76526981</v>
      </c>
      <c r="M27" s="5">
        <v>525250019</v>
      </c>
      <c r="N27" s="5">
        <v>0</v>
      </c>
      <c r="O27" s="28">
        <f t="shared" si="2"/>
        <v>525250019</v>
      </c>
      <c r="P27" s="5">
        <v>30570988.850000001</v>
      </c>
      <c r="Q27" s="5">
        <v>494679030.14999998</v>
      </c>
      <c r="R27" s="5">
        <v>30570988.850000001</v>
      </c>
      <c r="S27" s="5">
        <v>30570988.850000001</v>
      </c>
      <c r="T27" s="5">
        <v>29853142.850000001</v>
      </c>
      <c r="U27" s="6">
        <f t="shared" si="3"/>
        <v>494679030.14999998</v>
      </c>
      <c r="V27" s="7">
        <f t="shared" si="4"/>
        <v>5.8202737256826259E-2</v>
      </c>
      <c r="W27" s="7">
        <f t="shared" si="5"/>
        <v>5.8202737256826259E-2</v>
      </c>
      <c r="X27" s="7">
        <f t="shared" si="6"/>
        <v>5.6836062389557004E-2</v>
      </c>
      <c r="Y27" s="8"/>
    </row>
    <row r="28" spans="1:25" ht="36.75" customHeight="1" thickTop="1" thickBot="1" x14ac:dyDescent="0.3">
      <c r="A28" s="9" t="s">
        <v>20</v>
      </c>
      <c r="B28" s="9" t="s">
        <v>28</v>
      </c>
      <c r="C28" s="9" t="s">
        <v>44</v>
      </c>
      <c r="D28" s="9" t="s">
        <v>26</v>
      </c>
      <c r="E28" s="9" t="s">
        <v>55</v>
      </c>
      <c r="F28" s="9" t="s">
        <v>22</v>
      </c>
      <c r="G28" s="9" t="s">
        <v>23</v>
      </c>
      <c r="H28" s="9" t="s">
        <v>24</v>
      </c>
      <c r="I28" s="10" t="s">
        <v>56</v>
      </c>
      <c r="J28" s="5">
        <v>1002209000</v>
      </c>
      <c r="K28" s="5">
        <v>3497798981</v>
      </c>
      <c r="L28" s="5">
        <v>0</v>
      </c>
      <c r="M28" s="5">
        <v>4500007981</v>
      </c>
      <c r="N28" s="5">
        <v>0</v>
      </c>
      <c r="O28" s="28">
        <f t="shared" si="2"/>
        <v>4500007981</v>
      </c>
      <c r="P28" s="5">
        <v>4034225000</v>
      </c>
      <c r="Q28" s="5">
        <v>465782981</v>
      </c>
      <c r="R28" s="5">
        <v>2409021000</v>
      </c>
      <c r="S28" s="5">
        <v>2409021000</v>
      </c>
      <c r="T28" s="5">
        <v>2405920000</v>
      </c>
      <c r="U28" s="6">
        <f t="shared" si="3"/>
        <v>2090986981</v>
      </c>
      <c r="V28" s="7">
        <f t="shared" si="4"/>
        <v>0.53533705054999992</v>
      </c>
      <c r="W28" s="7">
        <f t="shared" si="5"/>
        <v>0.53533705054999992</v>
      </c>
      <c r="X28" s="7">
        <f t="shared" si="6"/>
        <v>0.53464794066106347</v>
      </c>
      <c r="Y28" s="8"/>
    </row>
    <row r="29" spans="1:25" ht="51" customHeight="1" thickTop="1" thickBot="1" x14ac:dyDescent="0.3">
      <c r="A29" s="9" t="s">
        <v>20</v>
      </c>
      <c r="B29" s="9" t="s">
        <v>28</v>
      </c>
      <c r="C29" s="9" t="s">
        <v>44</v>
      </c>
      <c r="D29" s="9" t="s">
        <v>26</v>
      </c>
      <c r="E29" s="9" t="s">
        <v>57</v>
      </c>
      <c r="F29" s="9" t="s">
        <v>22</v>
      </c>
      <c r="G29" s="9" t="s">
        <v>23</v>
      </c>
      <c r="H29" s="9" t="s">
        <v>24</v>
      </c>
      <c r="I29" s="10" t="s">
        <v>58</v>
      </c>
      <c r="J29" s="5">
        <v>139217000</v>
      </c>
      <c r="K29" s="5">
        <v>109000000</v>
      </c>
      <c r="L29" s="5">
        <v>0</v>
      </c>
      <c r="M29" s="5">
        <v>248217000</v>
      </c>
      <c r="N29" s="5">
        <v>0</v>
      </c>
      <c r="O29" s="28">
        <f t="shared" si="2"/>
        <v>248217000</v>
      </c>
      <c r="P29" s="5">
        <v>248217000</v>
      </c>
      <c r="Q29" s="5">
        <v>0</v>
      </c>
      <c r="R29" s="5">
        <v>197682067.88</v>
      </c>
      <c r="S29" s="5">
        <v>197682067.88</v>
      </c>
      <c r="T29" s="5">
        <v>197682067.88</v>
      </c>
      <c r="U29" s="6">
        <f t="shared" si="3"/>
        <v>50534932.120000005</v>
      </c>
      <c r="V29" s="7">
        <f t="shared" si="4"/>
        <v>0.79640825519605829</v>
      </c>
      <c r="W29" s="7">
        <f t="shared" si="5"/>
        <v>0.79640825519605829</v>
      </c>
      <c r="X29" s="7">
        <f t="shared" si="6"/>
        <v>0.79640825519605829</v>
      </c>
      <c r="Y29" s="8"/>
    </row>
    <row r="30" spans="1:25" ht="39" customHeight="1" thickTop="1" thickBot="1" x14ac:dyDescent="0.3">
      <c r="A30" s="9" t="s">
        <v>20</v>
      </c>
      <c r="B30" s="9" t="s">
        <v>28</v>
      </c>
      <c r="C30" s="9" t="s">
        <v>44</v>
      </c>
      <c r="D30" s="9" t="s">
        <v>26</v>
      </c>
      <c r="E30" s="9" t="s">
        <v>59</v>
      </c>
      <c r="F30" s="9" t="s">
        <v>22</v>
      </c>
      <c r="G30" s="9" t="s">
        <v>23</v>
      </c>
      <c r="H30" s="9" t="s">
        <v>24</v>
      </c>
      <c r="I30" s="10" t="s">
        <v>60</v>
      </c>
      <c r="J30" s="5">
        <v>4100000</v>
      </c>
      <c r="K30" s="5">
        <v>0</v>
      </c>
      <c r="L30" s="5">
        <v>0</v>
      </c>
      <c r="M30" s="5">
        <v>4100000</v>
      </c>
      <c r="N30" s="5">
        <v>0</v>
      </c>
      <c r="O30" s="28">
        <f t="shared" si="2"/>
        <v>4100000</v>
      </c>
      <c r="P30" s="5">
        <v>1325000</v>
      </c>
      <c r="Q30" s="5">
        <v>2775000</v>
      </c>
      <c r="R30" s="5">
        <v>1325000</v>
      </c>
      <c r="S30" s="5">
        <v>1325000</v>
      </c>
      <c r="T30" s="5">
        <v>1325000</v>
      </c>
      <c r="U30" s="6">
        <f t="shared" si="3"/>
        <v>2775000</v>
      </c>
      <c r="V30" s="7">
        <f t="shared" si="4"/>
        <v>0.32317073170731708</v>
      </c>
      <c r="W30" s="7">
        <f t="shared" si="5"/>
        <v>0.32317073170731708</v>
      </c>
      <c r="X30" s="7">
        <f t="shared" si="6"/>
        <v>0.32317073170731708</v>
      </c>
      <c r="Y30" s="8"/>
    </row>
    <row r="31" spans="1:25" ht="48" customHeight="1" thickTop="1" thickBot="1" x14ac:dyDescent="0.3">
      <c r="A31" s="9" t="s">
        <v>20</v>
      </c>
      <c r="B31" s="9" t="s">
        <v>28</v>
      </c>
      <c r="C31" s="9" t="s">
        <v>44</v>
      </c>
      <c r="D31" s="9" t="s">
        <v>26</v>
      </c>
      <c r="E31" s="9" t="s">
        <v>61</v>
      </c>
      <c r="F31" s="9" t="s">
        <v>22</v>
      </c>
      <c r="G31" s="9" t="s">
        <v>23</v>
      </c>
      <c r="H31" s="9" t="s">
        <v>24</v>
      </c>
      <c r="I31" s="10" t="s">
        <v>62</v>
      </c>
      <c r="J31" s="5">
        <v>30659957000</v>
      </c>
      <c r="K31" s="5">
        <v>0</v>
      </c>
      <c r="L31" s="5">
        <v>750000000</v>
      </c>
      <c r="M31" s="5">
        <v>29909957000</v>
      </c>
      <c r="N31" s="5">
        <v>0</v>
      </c>
      <c r="O31" s="28">
        <f t="shared" si="2"/>
        <v>29909957000</v>
      </c>
      <c r="P31" s="5">
        <v>20185752167.959999</v>
      </c>
      <c r="Q31" s="5">
        <v>9724204832.0400009</v>
      </c>
      <c r="R31" s="5">
        <v>19721094402.959999</v>
      </c>
      <c r="S31" s="5">
        <v>19716953822.959999</v>
      </c>
      <c r="T31" s="5">
        <v>19712527601.959999</v>
      </c>
      <c r="U31" s="6">
        <f t="shared" si="3"/>
        <v>10188862597.040001</v>
      </c>
      <c r="V31" s="7">
        <f t="shared" si="4"/>
        <v>0.65934880491336045</v>
      </c>
      <c r="W31" s="7">
        <f t="shared" si="5"/>
        <v>0.65921037007709504</v>
      </c>
      <c r="X31" s="7">
        <f t="shared" si="6"/>
        <v>0.65906238521038329</v>
      </c>
      <c r="Y31" s="8"/>
    </row>
    <row r="32" spans="1:25" ht="43.5" customHeight="1" thickTop="1" thickBot="1" x14ac:dyDescent="0.3">
      <c r="A32" s="9" t="s">
        <v>20</v>
      </c>
      <c r="B32" s="9" t="s">
        <v>28</v>
      </c>
      <c r="C32" s="9" t="s">
        <v>44</v>
      </c>
      <c r="D32" s="9" t="s">
        <v>26</v>
      </c>
      <c r="E32" s="9" t="s">
        <v>63</v>
      </c>
      <c r="F32" s="9" t="s">
        <v>22</v>
      </c>
      <c r="G32" s="9" t="s">
        <v>23</v>
      </c>
      <c r="H32" s="9" t="s">
        <v>24</v>
      </c>
      <c r="I32" s="10" t="s">
        <v>64</v>
      </c>
      <c r="J32" s="5">
        <v>45237023000</v>
      </c>
      <c r="K32" s="5">
        <v>0</v>
      </c>
      <c r="L32" s="5">
        <v>2671272000</v>
      </c>
      <c r="M32" s="5">
        <v>42565751000</v>
      </c>
      <c r="N32" s="5">
        <v>0</v>
      </c>
      <c r="O32" s="28">
        <f t="shared" si="2"/>
        <v>42565751000</v>
      </c>
      <c r="P32" s="5">
        <v>31827381605</v>
      </c>
      <c r="Q32" s="5">
        <v>10738369395</v>
      </c>
      <c r="R32" s="5">
        <v>28969544943</v>
      </c>
      <c r="S32" s="5">
        <v>28969544943</v>
      </c>
      <c r="T32" s="5">
        <v>28969544943</v>
      </c>
      <c r="U32" s="6">
        <f t="shared" si="3"/>
        <v>13596206057</v>
      </c>
      <c r="V32" s="7">
        <f t="shared" si="4"/>
        <v>0.68058343298113078</v>
      </c>
      <c r="W32" s="7">
        <f t="shared" si="5"/>
        <v>0.68058343298113078</v>
      </c>
      <c r="X32" s="7">
        <f t="shared" si="6"/>
        <v>0.68058343298113078</v>
      </c>
      <c r="Y32" s="8"/>
    </row>
    <row r="33" spans="1:25" ht="30" customHeight="1" thickTop="1" thickBot="1" x14ac:dyDescent="0.3">
      <c r="A33" s="9" t="s">
        <v>20</v>
      </c>
      <c r="B33" s="9" t="s">
        <v>28</v>
      </c>
      <c r="C33" s="9" t="s">
        <v>23</v>
      </c>
      <c r="D33" s="9" t="s">
        <v>21</v>
      </c>
      <c r="E33" s="9" t="s">
        <v>32</v>
      </c>
      <c r="F33" s="9" t="s">
        <v>22</v>
      </c>
      <c r="G33" s="9" t="s">
        <v>47</v>
      </c>
      <c r="H33" s="9" t="s">
        <v>24</v>
      </c>
      <c r="I33" s="10" t="s">
        <v>65</v>
      </c>
      <c r="J33" s="5">
        <v>250000000</v>
      </c>
      <c r="K33" s="5">
        <v>0</v>
      </c>
      <c r="L33" s="5">
        <v>0</v>
      </c>
      <c r="M33" s="5">
        <v>250000000</v>
      </c>
      <c r="N33" s="5">
        <v>0</v>
      </c>
      <c r="O33" s="28">
        <f t="shared" si="2"/>
        <v>250000000</v>
      </c>
      <c r="P33" s="5">
        <v>242091296.96000001</v>
      </c>
      <c r="Q33" s="5">
        <v>7908703.04</v>
      </c>
      <c r="R33" s="5">
        <v>7187547.96</v>
      </c>
      <c r="S33" s="5">
        <v>7187547.96</v>
      </c>
      <c r="T33" s="5">
        <v>7187547.96</v>
      </c>
      <c r="U33" s="6">
        <f t="shared" si="3"/>
        <v>242812452.03999999</v>
      </c>
      <c r="V33" s="7">
        <f t="shared" si="4"/>
        <v>2.8750191840000001E-2</v>
      </c>
      <c r="W33" s="7">
        <f t="shared" si="5"/>
        <v>2.8750191840000001E-2</v>
      </c>
      <c r="X33" s="7">
        <f t="shared" si="6"/>
        <v>2.8750191840000001E-2</v>
      </c>
      <c r="Y33" s="8"/>
    </row>
    <row r="34" spans="1:25" ht="30.75" customHeight="1" thickTop="1" thickBot="1" x14ac:dyDescent="0.3">
      <c r="A34" s="9" t="s">
        <v>20</v>
      </c>
      <c r="B34" s="9" t="s">
        <v>28</v>
      </c>
      <c r="C34" s="9" t="s">
        <v>23</v>
      </c>
      <c r="D34" s="9" t="s">
        <v>21</v>
      </c>
      <c r="E34" s="9" t="s">
        <v>53</v>
      </c>
      <c r="F34" s="9" t="s">
        <v>22</v>
      </c>
      <c r="G34" s="9" t="s">
        <v>47</v>
      </c>
      <c r="H34" s="9" t="s">
        <v>24</v>
      </c>
      <c r="I34" s="10" t="s">
        <v>66</v>
      </c>
      <c r="J34" s="5">
        <v>121223000</v>
      </c>
      <c r="K34" s="5">
        <v>0</v>
      </c>
      <c r="L34" s="5">
        <v>0</v>
      </c>
      <c r="M34" s="5">
        <v>121223000</v>
      </c>
      <c r="N34" s="5">
        <v>0</v>
      </c>
      <c r="O34" s="28">
        <f t="shared" si="2"/>
        <v>121223000</v>
      </c>
      <c r="P34" s="5">
        <v>5859550</v>
      </c>
      <c r="Q34" s="5">
        <v>115363450</v>
      </c>
      <c r="R34" s="5">
        <v>0</v>
      </c>
      <c r="S34" s="5">
        <v>0</v>
      </c>
      <c r="T34" s="5">
        <v>0</v>
      </c>
      <c r="U34" s="6">
        <f t="shared" si="3"/>
        <v>121223000</v>
      </c>
      <c r="V34" s="7">
        <f t="shared" si="4"/>
        <v>0</v>
      </c>
      <c r="W34" s="7">
        <f t="shared" si="5"/>
        <v>0</v>
      </c>
      <c r="X34" s="7">
        <f t="shared" si="6"/>
        <v>0</v>
      </c>
      <c r="Y34" s="8"/>
    </row>
    <row r="35" spans="1:25" ht="33" customHeight="1" thickTop="1" thickBot="1" x14ac:dyDescent="0.3">
      <c r="A35" s="11" t="s">
        <v>20</v>
      </c>
      <c r="B35" s="11"/>
      <c r="C35" s="11"/>
      <c r="D35" s="11"/>
      <c r="E35" s="11"/>
      <c r="F35" s="11"/>
      <c r="G35" s="11"/>
      <c r="H35" s="11"/>
      <c r="I35" s="12" t="s">
        <v>112</v>
      </c>
      <c r="J35" s="13">
        <f>+J36+J37</f>
        <v>12090722000</v>
      </c>
      <c r="K35" s="13">
        <f t="shared" ref="K35:T35" si="9">+K36+K37</f>
        <v>0</v>
      </c>
      <c r="L35" s="13">
        <f t="shared" si="9"/>
        <v>0</v>
      </c>
      <c r="M35" s="13">
        <f t="shared" si="9"/>
        <v>12090722000</v>
      </c>
      <c r="N35" s="13">
        <f t="shared" si="9"/>
        <v>0</v>
      </c>
      <c r="O35" s="14">
        <f t="shared" si="2"/>
        <v>12090722000</v>
      </c>
      <c r="P35" s="13">
        <f t="shared" si="9"/>
        <v>11237941829</v>
      </c>
      <c r="Q35" s="13">
        <f t="shared" si="9"/>
        <v>852780171</v>
      </c>
      <c r="R35" s="13">
        <f t="shared" si="9"/>
        <v>11237780858</v>
      </c>
      <c r="S35" s="13">
        <f t="shared" si="9"/>
        <v>11237780858</v>
      </c>
      <c r="T35" s="13">
        <f t="shared" si="9"/>
        <v>11237780858</v>
      </c>
      <c r="U35" s="29">
        <f t="shared" si="3"/>
        <v>852941142</v>
      </c>
      <c r="V35" s="30">
        <f t="shared" si="4"/>
        <v>0.9294549041819008</v>
      </c>
      <c r="W35" s="30">
        <f t="shared" si="5"/>
        <v>0.9294549041819008</v>
      </c>
      <c r="X35" s="30">
        <f t="shared" si="6"/>
        <v>0.9294549041819008</v>
      </c>
      <c r="Y35" s="8"/>
    </row>
    <row r="36" spans="1:25" ht="37.5" customHeight="1" thickTop="1" thickBot="1" x14ac:dyDescent="0.3">
      <c r="A36" s="9" t="s">
        <v>20</v>
      </c>
      <c r="B36" s="9" t="s">
        <v>67</v>
      </c>
      <c r="C36" s="9" t="s">
        <v>21</v>
      </c>
      <c r="D36" s="9"/>
      <c r="E36" s="9"/>
      <c r="F36" s="9" t="s">
        <v>22</v>
      </c>
      <c r="G36" s="9" t="s">
        <v>23</v>
      </c>
      <c r="H36" s="9" t="s">
        <v>24</v>
      </c>
      <c r="I36" s="10" t="s">
        <v>68</v>
      </c>
      <c r="J36" s="5">
        <v>11239394000</v>
      </c>
      <c r="K36" s="5">
        <v>0</v>
      </c>
      <c r="L36" s="5">
        <v>0</v>
      </c>
      <c r="M36" s="5">
        <v>11239394000</v>
      </c>
      <c r="N36" s="5">
        <v>0</v>
      </c>
      <c r="O36" s="28">
        <f t="shared" si="2"/>
        <v>11239394000</v>
      </c>
      <c r="P36" s="5">
        <v>11237941829</v>
      </c>
      <c r="Q36" s="5">
        <v>1452171</v>
      </c>
      <c r="R36" s="5">
        <v>11237780858</v>
      </c>
      <c r="S36" s="5">
        <v>11237780858</v>
      </c>
      <c r="T36" s="5">
        <v>11237780858</v>
      </c>
      <c r="U36" s="6">
        <f t="shared" si="3"/>
        <v>1613142</v>
      </c>
      <c r="V36" s="7">
        <f t="shared" si="4"/>
        <v>0.99985647429033986</v>
      </c>
      <c r="W36" s="7">
        <f t="shared" si="5"/>
        <v>0.99985647429033986</v>
      </c>
      <c r="X36" s="7">
        <f t="shared" si="6"/>
        <v>0.99985647429033986</v>
      </c>
      <c r="Y36" s="8"/>
    </row>
    <row r="37" spans="1:25" ht="43.5" customHeight="1" thickTop="1" thickBot="1" x14ac:dyDescent="0.3">
      <c r="A37" s="9" t="s">
        <v>20</v>
      </c>
      <c r="B37" s="9" t="s">
        <v>67</v>
      </c>
      <c r="C37" s="9" t="s">
        <v>44</v>
      </c>
      <c r="D37" s="9" t="s">
        <v>21</v>
      </c>
      <c r="E37" s="9"/>
      <c r="F37" s="9" t="s">
        <v>22</v>
      </c>
      <c r="G37" s="9" t="s">
        <v>47</v>
      </c>
      <c r="H37" s="9" t="s">
        <v>48</v>
      </c>
      <c r="I37" s="10" t="s">
        <v>69</v>
      </c>
      <c r="J37" s="5">
        <v>851328000</v>
      </c>
      <c r="K37" s="5">
        <v>0</v>
      </c>
      <c r="L37" s="5">
        <v>0</v>
      </c>
      <c r="M37" s="5">
        <v>851328000</v>
      </c>
      <c r="N37" s="5">
        <v>0</v>
      </c>
      <c r="O37" s="28">
        <f t="shared" si="2"/>
        <v>851328000</v>
      </c>
      <c r="P37" s="5">
        <v>0</v>
      </c>
      <c r="Q37" s="5">
        <v>851328000</v>
      </c>
      <c r="R37" s="5">
        <v>0</v>
      </c>
      <c r="S37" s="5">
        <v>0</v>
      </c>
      <c r="T37" s="5">
        <v>0</v>
      </c>
      <c r="U37" s="6">
        <f t="shared" si="3"/>
        <v>851328000</v>
      </c>
      <c r="V37" s="7">
        <f t="shared" si="4"/>
        <v>0</v>
      </c>
      <c r="W37" s="7">
        <f t="shared" si="5"/>
        <v>0</v>
      </c>
      <c r="X37" s="7">
        <f t="shared" si="6"/>
        <v>0</v>
      </c>
      <c r="Y37" s="8"/>
    </row>
    <row r="38" spans="1:25" ht="33" customHeight="1" thickTop="1" thickBot="1" x14ac:dyDescent="0.3">
      <c r="A38" s="11" t="s">
        <v>70</v>
      </c>
      <c r="B38" s="11"/>
      <c r="C38" s="11"/>
      <c r="D38" s="11"/>
      <c r="E38" s="11"/>
      <c r="F38" s="11"/>
      <c r="G38" s="11"/>
      <c r="H38" s="11"/>
      <c r="I38" s="12" t="s">
        <v>111</v>
      </c>
      <c r="J38" s="13">
        <f>SUM(J39:J61)</f>
        <v>172240896180</v>
      </c>
      <c r="K38" s="13">
        <f>SUM(K39:K61)</f>
        <v>26059180000</v>
      </c>
      <c r="L38" s="13">
        <f>SUM(L39:L61)</f>
        <v>1400000000</v>
      </c>
      <c r="M38" s="13">
        <f>SUM(M39:M61)</f>
        <v>196900076180</v>
      </c>
      <c r="N38" s="13">
        <f>SUM(N39:N61)</f>
        <v>25148000000</v>
      </c>
      <c r="O38" s="14">
        <f t="shared" si="2"/>
        <v>171752076180</v>
      </c>
      <c r="P38" s="13">
        <f>SUM(P39:P61)</f>
        <v>169962386129.5</v>
      </c>
      <c r="Q38" s="13">
        <f>SUM(Q39:Q61)</f>
        <v>1789690050.4999998</v>
      </c>
      <c r="R38" s="13">
        <f>SUM(R39:R61)</f>
        <v>165806221690.37</v>
      </c>
      <c r="S38" s="13">
        <f>SUM(S39:S61)</f>
        <v>70988480487.329987</v>
      </c>
      <c r="T38" s="13">
        <f>SUM(T39:T61)</f>
        <v>70100062955.699997</v>
      </c>
      <c r="U38" s="29">
        <f t="shared" si="3"/>
        <v>5945854489.6300049</v>
      </c>
      <c r="V38" s="30">
        <f t="shared" si="4"/>
        <v>0.96538117837132509</v>
      </c>
      <c r="W38" s="30">
        <f t="shared" si="5"/>
        <v>0.41331948973316912</v>
      </c>
      <c r="X38" s="30">
        <f t="shared" si="6"/>
        <v>0.40814681554261723</v>
      </c>
      <c r="Y38" s="8"/>
    </row>
    <row r="39" spans="1:25" ht="102" customHeight="1" thickTop="1" thickBot="1" x14ac:dyDescent="0.3">
      <c r="A39" s="9" t="s">
        <v>70</v>
      </c>
      <c r="B39" s="9" t="s">
        <v>71</v>
      </c>
      <c r="C39" s="9" t="s">
        <v>72</v>
      </c>
      <c r="D39" s="9" t="s">
        <v>73</v>
      </c>
      <c r="E39" s="9"/>
      <c r="F39" s="9" t="s">
        <v>22</v>
      </c>
      <c r="G39" s="9" t="s">
        <v>47</v>
      </c>
      <c r="H39" s="9" t="s">
        <v>24</v>
      </c>
      <c r="I39" s="10" t="s">
        <v>74</v>
      </c>
      <c r="J39" s="5">
        <v>4216383673</v>
      </c>
      <c r="K39" s="5">
        <v>0</v>
      </c>
      <c r="L39" s="5">
        <v>0</v>
      </c>
      <c r="M39" s="5">
        <v>4216383673</v>
      </c>
      <c r="N39" s="5">
        <v>0</v>
      </c>
      <c r="O39" s="28">
        <f t="shared" si="2"/>
        <v>4216383673</v>
      </c>
      <c r="P39" s="5">
        <v>3410578231.6799998</v>
      </c>
      <c r="Q39" s="5">
        <v>805805441.32000005</v>
      </c>
      <c r="R39" s="5">
        <v>3359192449.0300002</v>
      </c>
      <c r="S39" s="5">
        <v>1806736992.03</v>
      </c>
      <c r="T39" s="5">
        <v>1692541834.03</v>
      </c>
      <c r="U39" s="6">
        <f t="shared" si="3"/>
        <v>857191223.96999979</v>
      </c>
      <c r="V39" s="7">
        <f t="shared" si="4"/>
        <v>0.79669989961798249</v>
      </c>
      <c r="W39" s="7">
        <f t="shared" si="5"/>
        <v>0.4285039342125353</v>
      </c>
      <c r="X39" s="7">
        <f t="shared" si="6"/>
        <v>0.40142026089047517</v>
      </c>
      <c r="Y39" s="8"/>
    </row>
    <row r="40" spans="1:25" ht="63.75" customHeight="1" thickTop="1" thickBot="1" x14ac:dyDescent="0.3">
      <c r="A40" s="9" t="s">
        <v>70</v>
      </c>
      <c r="B40" s="9" t="s">
        <v>75</v>
      </c>
      <c r="C40" s="9" t="s">
        <v>72</v>
      </c>
      <c r="D40" s="9" t="s">
        <v>76</v>
      </c>
      <c r="E40" s="9" t="s">
        <v>0</v>
      </c>
      <c r="F40" s="9" t="s">
        <v>22</v>
      </c>
      <c r="G40" s="9" t="s">
        <v>77</v>
      </c>
      <c r="H40" s="9" t="s">
        <v>24</v>
      </c>
      <c r="I40" s="10" t="s">
        <v>78</v>
      </c>
      <c r="J40" s="5">
        <v>0</v>
      </c>
      <c r="K40" s="5">
        <v>24659180000</v>
      </c>
      <c r="L40" s="5">
        <v>0</v>
      </c>
      <c r="M40" s="5">
        <v>24659180000</v>
      </c>
      <c r="N40" s="5">
        <v>0</v>
      </c>
      <c r="O40" s="28">
        <f t="shared" si="2"/>
        <v>24659180000</v>
      </c>
      <c r="P40" s="5">
        <v>24659180000</v>
      </c>
      <c r="Q40" s="5">
        <v>0</v>
      </c>
      <c r="R40" s="5">
        <v>24659180000</v>
      </c>
      <c r="S40" s="5">
        <v>19331534000</v>
      </c>
      <c r="T40" s="5">
        <v>19331534000</v>
      </c>
      <c r="U40" s="6">
        <f t="shared" si="3"/>
        <v>0</v>
      </c>
      <c r="V40" s="7">
        <f t="shared" si="4"/>
        <v>1</v>
      </c>
      <c r="W40" s="7">
        <f t="shared" si="5"/>
        <v>0.783948776885525</v>
      </c>
      <c r="X40" s="7">
        <f t="shared" si="6"/>
        <v>0.783948776885525</v>
      </c>
      <c r="Y40" s="8"/>
    </row>
    <row r="41" spans="1:25" ht="63.75" customHeight="1" thickTop="1" thickBot="1" x14ac:dyDescent="0.3">
      <c r="A41" s="9" t="s">
        <v>70</v>
      </c>
      <c r="B41" s="9" t="s">
        <v>75</v>
      </c>
      <c r="C41" s="9" t="s">
        <v>72</v>
      </c>
      <c r="D41" s="9" t="s">
        <v>79</v>
      </c>
      <c r="E41" s="9"/>
      <c r="F41" s="9" t="s">
        <v>22</v>
      </c>
      <c r="G41" s="9" t="s">
        <v>47</v>
      </c>
      <c r="H41" s="9" t="s">
        <v>24</v>
      </c>
      <c r="I41" s="10" t="s">
        <v>80</v>
      </c>
      <c r="J41" s="5">
        <v>9116701608</v>
      </c>
      <c r="K41" s="5">
        <v>0</v>
      </c>
      <c r="L41" s="5">
        <v>0</v>
      </c>
      <c r="M41" s="5">
        <v>9116701608</v>
      </c>
      <c r="N41" s="5">
        <v>0</v>
      </c>
      <c r="O41" s="28">
        <f t="shared" si="2"/>
        <v>9116701608</v>
      </c>
      <c r="P41" s="5">
        <v>8647836662.2900009</v>
      </c>
      <c r="Q41" s="5">
        <v>468864945.70999998</v>
      </c>
      <c r="R41" s="5">
        <v>6819722413.8100004</v>
      </c>
      <c r="S41" s="5">
        <v>5546616147.7299995</v>
      </c>
      <c r="T41" s="5">
        <v>5388247130.7299995</v>
      </c>
      <c r="U41" s="6">
        <f t="shared" si="3"/>
        <v>2296979194.1899996</v>
      </c>
      <c r="V41" s="7">
        <f t="shared" si="4"/>
        <v>0.74804712351511249</v>
      </c>
      <c r="W41" s="7">
        <f t="shared" si="5"/>
        <v>0.6084016332028227</v>
      </c>
      <c r="X41" s="7">
        <f t="shared" si="6"/>
        <v>0.5910303268017193</v>
      </c>
      <c r="Y41" s="8"/>
    </row>
    <row r="42" spans="1:25" ht="72.75" customHeight="1" thickTop="1" thickBot="1" x14ac:dyDescent="0.3">
      <c r="A42" s="9" t="s">
        <v>70</v>
      </c>
      <c r="B42" s="9" t="s">
        <v>75</v>
      </c>
      <c r="C42" s="9" t="s">
        <v>72</v>
      </c>
      <c r="D42" s="9" t="s">
        <v>81</v>
      </c>
      <c r="E42" s="9"/>
      <c r="F42" s="9" t="s">
        <v>22</v>
      </c>
      <c r="G42" s="9" t="s">
        <v>23</v>
      </c>
      <c r="H42" s="9" t="s">
        <v>24</v>
      </c>
      <c r="I42" s="10" t="s">
        <v>82</v>
      </c>
      <c r="J42" s="5">
        <v>1239000000</v>
      </c>
      <c r="K42" s="5">
        <v>0</v>
      </c>
      <c r="L42" s="5">
        <v>0</v>
      </c>
      <c r="M42" s="5">
        <v>1239000000</v>
      </c>
      <c r="N42" s="5">
        <v>148000000</v>
      </c>
      <c r="O42" s="28">
        <f t="shared" si="2"/>
        <v>1091000000</v>
      </c>
      <c r="P42" s="5">
        <v>1090999922</v>
      </c>
      <c r="Q42" s="5">
        <v>78</v>
      </c>
      <c r="R42" s="5">
        <v>1090999922</v>
      </c>
      <c r="S42" s="5">
        <v>152352000</v>
      </c>
      <c r="T42" s="5">
        <v>152352000</v>
      </c>
      <c r="U42" s="6">
        <f t="shared" si="3"/>
        <v>78</v>
      </c>
      <c r="V42" s="7">
        <f t="shared" si="4"/>
        <v>0.99999992850595787</v>
      </c>
      <c r="W42" s="7">
        <f t="shared" si="5"/>
        <v>0.13964436296975252</v>
      </c>
      <c r="X42" s="7">
        <f t="shared" si="6"/>
        <v>0.13964436296975252</v>
      </c>
      <c r="Y42" s="8"/>
    </row>
    <row r="43" spans="1:25" ht="68.25" customHeight="1" thickTop="1" thickBot="1" x14ac:dyDescent="0.3">
      <c r="A43" s="9" t="s">
        <v>70</v>
      </c>
      <c r="B43" s="9" t="s">
        <v>75</v>
      </c>
      <c r="C43" s="9" t="s">
        <v>72</v>
      </c>
      <c r="D43" s="9" t="s">
        <v>81</v>
      </c>
      <c r="E43" s="9"/>
      <c r="F43" s="9" t="s">
        <v>22</v>
      </c>
      <c r="G43" s="9" t="s">
        <v>47</v>
      </c>
      <c r="H43" s="9" t="s">
        <v>24</v>
      </c>
      <c r="I43" s="10" t="s">
        <v>82</v>
      </c>
      <c r="J43" s="5">
        <v>4800000000</v>
      </c>
      <c r="K43" s="5">
        <v>0</v>
      </c>
      <c r="L43" s="5">
        <v>0</v>
      </c>
      <c r="M43" s="5">
        <v>4800000000</v>
      </c>
      <c r="N43" s="5">
        <v>0</v>
      </c>
      <c r="O43" s="28">
        <f t="shared" si="2"/>
        <v>4800000000</v>
      </c>
      <c r="P43" s="5">
        <v>4748347812.9899998</v>
      </c>
      <c r="Q43" s="5">
        <v>51652187.009999998</v>
      </c>
      <c r="R43" s="5">
        <v>4712578400.9899998</v>
      </c>
      <c r="S43" s="5">
        <v>2824695338.9899998</v>
      </c>
      <c r="T43" s="5">
        <v>2655249582.9899998</v>
      </c>
      <c r="U43" s="6">
        <f t="shared" si="3"/>
        <v>87421599.010000229</v>
      </c>
      <c r="V43" s="7">
        <f t="shared" si="4"/>
        <v>0.98178716687291667</v>
      </c>
      <c r="W43" s="7">
        <f t="shared" si="5"/>
        <v>0.58847819562291659</v>
      </c>
      <c r="X43" s="7">
        <f t="shared" si="6"/>
        <v>0.55317699645624996</v>
      </c>
      <c r="Y43" s="8"/>
    </row>
    <row r="44" spans="1:25" ht="78" customHeight="1" thickTop="1" thickBot="1" x14ac:dyDescent="0.3">
      <c r="A44" s="9" t="s">
        <v>70</v>
      </c>
      <c r="B44" s="9" t="s">
        <v>75</v>
      </c>
      <c r="C44" s="9" t="s">
        <v>72</v>
      </c>
      <c r="D44" s="9" t="s">
        <v>83</v>
      </c>
      <c r="E44" s="9"/>
      <c r="F44" s="9" t="s">
        <v>22</v>
      </c>
      <c r="G44" s="9" t="s">
        <v>23</v>
      </c>
      <c r="H44" s="9" t="s">
        <v>24</v>
      </c>
      <c r="I44" s="10" t="s">
        <v>84</v>
      </c>
      <c r="J44" s="5">
        <v>1000000000</v>
      </c>
      <c r="K44" s="5">
        <v>0</v>
      </c>
      <c r="L44" s="5">
        <v>0</v>
      </c>
      <c r="M44" s="5">
        <v>1000000000</v>
      </c>
      <c r="N44" s="5">
        <v>0</v>
      </c>
      <c r="O44" s="28">
        <f t="shared" si="2"/>
        <v>1000000000</v>
      </c>
      <c r="P44" s="5">
        <v>1000000000</v>
      </c>
      <c r="Q44" s="5">
        <v>0</v>
      </c>
      <c r="R44" s="5">
        <v>1000000000</v>
      </c>
      <c r="S44" s="5">
        <v>0</v>
      </c>
      <c r="T44" s="5">
        <v>0</v>
      </c>
      <c r="U44" s="6">
        <f t="shared" si="3"/>
        <v>0</v>
      </c>
      <c r="V44" s="7">
        <f t="shared" si="4"/>
        <v>1</v>
      </c>
      <c r="W44" s="7">
        <f t="shared" si="5"/>
        <v>0</v>
      </c>
      <c r="X44" s="7">
        <f t="shared" si="6"/>
        <v>0</v>
      </c>
      <c r="Y44" s="8"/>
    </row>
    <row r="45" spans="1:25" ht="84" customHeight="1" thickTop="1" thickBot="1" x14ac:dyDescent="0.3">
      <c r="A45" s="9" t="s">
        <v>70</v>
      </c>
      <c r="B45" s="9" t="s">
        <v>75</v>
      </c>
      <c r="C45" s="9" t="s">
        <v>72</v>
      </c>
      <c r="D45" s="9" t="s">
        <v>83</v>
      </c>
      <c r="E45" s="9"/>
      <c r="F45" s="9" t="s">
        <v>22</v>
      </c>
      <c r="G45" s="9" t="s">
        <v>47</v>
      </c>
      <c r="H45" s="9" t="s">
        <v>24</v>
      </c>
      <c r="I45" s="10" t="s">
        <v>84</v>
      </c>
      <c r="J45" s="5">
        <v>19000000000</v>
      </c>
      <c r="K45" s="5">
        <v>0</v>
      </c>
      <c r="L45" s="5">
        <v>0</v>
      </c>
      <c r="M45" s="5">
        <v>19000000000</v>
      </c>
      <c r="N45" s="5">
        <v>0</v>
      </c>
      <c r="O45" s="28">
        <f t="shared" si="2"/>
        <v>19000000000</v>
      </c>
      <c r="P45" s="5">
        <v>19000000000</v>
      </c>
      <c r="Q45" s="5">
        <v>0</v>
      </c>
      <c r="R45" s="5">
        <v>19000000000</v>
      </c>
      <c r="S45" s="5">
        <v>6680000000</v>
      </c>
      <c r="T45" s="5">
        <v>6680000000</v>
      </c>
      <c r="U45" s="6">
        <f t="shared" si="3"/>
        <v>0</v>
      </c>
      <c r="V45" s="7">
        <f t="shared" si="4"/>
        <v>1</v>
      </c>
      <c r="W45" s="7">
        <f t="shared" si="5"/>
        <v>0.35157894736842105</v>
      </c>
      <c r="X45" s="7">
        <f t="shared" si="6"/>
        <v>0.35157894736842105</v>
      </c>
      <c r="Y45" s="8"/>
    </row>
    <row r="46" spans="1:25" ht="71.25" customHeight="1" thickTop="1" thickBot="1" x14ac:dyDescent="0.3">
      <c r="A46" s="9" t="s">
        <v>70</v>
      </c>
      <c r="B46" s="9" t="s">
        <v>75</v>
      </c>
      <c r="C46" s="9" t="s">
        <v>72</v>
      </c>
      <c r="D46" s="9" t="s">
        <v>85</v>
      </c>
      <c r="E46" s="9"/>
      <c r="F46" s="9" t="s">
        <v>22</v>
      </c>
      <c r="G46" s="9" t="s">
        <v>23</v>
      </c>
      <c r="H46" s="9" t="s">
        <v>24</v>
      </c>
      <c r="I46" s="10" t="s">
        <v>86</v>
      </c>
      <c r="J46" s="5">
        <v>1000000000</v>
      </c>
      <c r="K46" s="5">
        <v>0</v>
      </c>
      <c r="L46" s="5">
        <v>0</v>
      </c>
      <c r="M46" s="5">
        <v>1000000000</v>
      </c>
      <c r="N46" s="5">
        <v>0</v>
      </c>
      <c r="O46" s="28">
        <f t="shared" si="2"/>
        <v>1000000000</v>
      </c>
      <c r="P46" s="5">
        <v>1000000000</v>
      </c>
      <c r="Q46" s="5">
        <v>0</v>
      </c>
      <c r="R46" s="5">
        <v>1000000000</v>
      </c>
      <c r="S46" s="5">
        <v>1000000000</v>
      </c>
      <c r="T46" s="5">
        <v>1000000000</v>
      </c>
      <c r="U46" s="6">
        <f t="shared" si="3"/>
        <v>0</v>
      </c>
      <c r="V46" s="7">
        <f t="shared" si="4"/>
        <v>1</v>
      </c>
      <c r="W46" s="7">
        <f t="shared" si="5"/>
        <v>1</v>
      </c>
      <c r="X46" s="7">
        <f t="shared" si="6"/>
        <v>1</v>
      </c>
      <c r="Y46" s="8"/>
    </row>
    <row r="47" spans="1:25" ht="65.25" customHeight="1" thickTop="1" thickBot="1" x14ac:dyDescent="0.3">
      <c r="A47" s="9" t="s">
        <v>70</v>
      </c>
      <c r="B47" s="9" t="s">
        <v>75</v>
      </c>
      <c r="C47" s="9" t="s">
        <v>72</v>
      </c>
      <c r="D47" s="9" t="s">
        <v>87</v>
      </c>
      <c r="E47" s="9"/>
      <c r="F47" s="9" t="s">
        <v>22</v>
      </c>
      <c r="G47" s="9" t="s">
        <v>23</v>
      </c>
      <c r="H47" s="9" t="s">
        <v>24</v>
      </c>
      <c r="I47" s="10" t="s">
        <v>88</v>
      </c>
      <c r="J47" s="5">
        <v>1000000000</v>
      </c>
      <c r="K47" s="5">
        <v>0</v>
      </c>
      <c r="L47" s="5">
        <v>0</v>
      </c>
      <c r="M47" s="5">
        <v>1000000000</v>
      </c>
      <c r="N47" s="5">
        <v>0</v>
      </c>
      <c r="O47" s="28">
        <f t="shared" si="2"/>
        <v>1000000000</v>
      </c>
      <c r="P47" s="5">
        <v>994135910</v>
      </c>
      <c r="Q47" s="5">
        <v>5864090</v>
      </c>
      <c r="R47" s="5">
        <v>994135910</v>
      </c>
      <c r="S47" s="5">
        <v>904135910</v>
      </c>
      <c r="T47" s="5">
        <v>904135910</v>
      </c>
      <c r="U47" s="6">
        <f t="shared" si="3"/>
        <v>5864090</v>
      </c>
      <c r="V47" s="7">
        <f t="shared" si="4"/>
        <v>0.99413591000000001</v>
      </c>
      <c r="W47" s="7">
        <f t="shared" si="5"/>
        <v>0.90413591000000004</v>
      </c>
      <c r="X47" s="7">
        <f t="shared" si="6"/>
        <v>0.90413591000000004</v>
      </c>
      <c r="Y47" s="8"/>
    </row>
    <row r="48" spans="1:25" ht="65.25" customHeight="1" thickTop="1" thickBot="1" x14ac:dyDescent="0.3">
      <c r="A48" s="9" t="s">
        <v>70</v>
      </c>
      <c r="B48" s="9" t="s">
        <v>75</v>
      </c>
      <c r="C48" s="9" t="s">
        <v>72</v>
      </c>
      <c r="D48" s="9" t="s">
        <v>87</v>
      </c>
      <c r="E48" s="9"/>
      <c r="F48" s="9" t="s">
        <v>22</v>
      </c>
      <c r="G48" s="9" t="s">
        <v>47</v>
      </c>
      <c r="H48" s="9" t="s">
        <v>24</v>
      </c>
      <c r="I48" s="10" t="s">
        <v>88</v>
      </c>
      <c r="J48" s="5">
        <v>6200000000</v>
      </c>
      <c r="K48" s="5">
        <v>1400000000</v>
      </c>
      <c r="L48" s="5">
        <v>0</v>
      </c>
      <c r="M48" s="5">
        <v>7600000000</v>
      </c>
      <c r="N48" s="5">
        <v>0</v>
      </c>
      <c r="O48" s="28">
        <f t="shared" si="2"/>
        <v>7600000000</v>
      </c>
      <c r="P48" s="5">
        <v>7468445487.25</v>
      </c>
      <c r="Q48" s="5">
        <v>131554512.75</v>
      </c>
      <c r="R48" s="5">
        <v>7217037211.75</v>
      </c>
      <c r="S48" s="5">
        <v>5972579601.75</v>
      </c>
      <c r="T48" s="5">
        <v>5798238342.75</v>
      </c>
      <c r="U48" s="6">
        <f t="shared" si="3"/>
        <v>382962788.25</v>
      </c>
      <c r="V48" s="7">
        <f t="shared" si="4"/>
        <v>0.94961015944078953</v>
      </c>
      <c r="W48" s="7">
        <f t="shared" si="5"/>
        <v>0.7858657370723684</v>
      </c>
      <c r="X48" s="7">
        <f t="shared" si="6"/>
        <v>0.76292609773026321</v>
      </c>
      <c r="Y48" s="8"/>
    </row>
    <row r="49" spans="1:25" ht="75" customHeight="1" thickTop="1" thickBot="1" x14ac:dyDescent="0.3">
      <c r="A49" s="9" t="s">
        <v>70</v>
      </c>
      <c r="B49" s="9" t="s">
        <v>75</v>
      </c>
      <c r="C49" s="9" t="s">
        <v>72</v>
      </c>
      <c r="D49" s="9" t="s">
        <v>89</v>
      </c>
      <c r="E49" s="9"/>
      <c r="F49" s="9" t="s">
        <v>22</v>
      </c>
      <c r="G49" s="9" t="s">
        <v>47</v>
      </c>
      <c r="H49" s="9" t="s">
        <v>24</v>
      </c>
      <c r="I49" s="10" t="s">
        <v>90</v>
      </c>
      <c r="J49" s="5">
        <v>14973355723</v>
      </c>
      <c r="K49" s="5">
        <v>0</v>
      </c>
      <c r="L49" s="5">
        <v>0</v>
      </c>
      <c r="M49" s="5">
        <v>14973355723</v>
      </c>
      <c r="N49" s="5">
        <v>0</v>
      </c>
      <c r="O49" s="28">
        <f t="shared" si="2"/>
        <v>14973355723</v>
      </c>
      <c r="P49" s="5">
        <v>14902848571.5</v>
      </c>
      <c r="Q49" s="5">
        <v>70507151.5</v>
      </c>
      <c r="R49" s="5">
        <v>14697122499.5</v>
      </c>
      <c r="S49" s="5">
        <v>9036198037.5</v>
      </c>
      <c r="T49" s="5">
        <v>8993880943.5</v>
      </c>
      <c r="U49" s="6">
        <f t="shared" si="3"/>
        <v>276233223.5</v>
      </c>
      <c r="V49" s="7">
        <f t="shared" si="4"/>
        <v>0.98155168229419087</v>
      </c>
      <c r="W49" s="7">
        <f t="shared" si="5"/>
        <v>0.60348516422540077</v>
      </c>
      <c r="X49" s="7">
        <f t="shared" si="6"/>
        <v>0.60065900456000276</v>
      </c>
      <c r="Y49" s="8"/>
    </row>
    <row r="50" spans="1:25" ht="60" customHeight="1" thickTop="1" thickBot="1" x14ac:dyDescent="0.3">
      <c r="A50" s="9" t="s">
        <v>70</v>
      </c>
      <c r="B50" s="9" t="s">
        <v>75</v>
      </c>
      <c r="C50" s="9" t="s">
        <v>72</v>
      </c>
      <c r="D50" s="9" t="s">
        <v>91</v>
      </c>
      <c r="E50" s="9"/>
      <c r="F50" s="9" t="s">
        <v>22</v>
      </c>
      <c r="G50" s="9" t="s">
        <v>23</v>
      </c>
      <c r="H50" s="9" t="s">
        <v>24</v>
      </c>
      <c r="I50" s="10" t="s">
        <v>92</v>
      </c>
      <c r="J50" s="5">
        <v>96004000000</v>
      </c>
      <c r="K50" s="5">
        <v>0</v>
      </c>
      <c r="L50" s="5">
        <v>0</v>
      </c>
      <c r="M50" s="5">
        <v>96004000000</v>
      </c>
      <c r="N50" s="5">
        <v>25000000000</v>
      </c>
      <c r="O50" s="28">
        <f t="shared" si="2"/>
        <v>71004000000</v>
      </c>
      <c r="P50" s="5">
        <v>71004000000</v>
      </c>
      <c r="Q50" s="5">
        <v>0</v>
      </c>
      <c r="R50" s="5">
        <v>71004000000</v>
      </c>
      <c r="S50" s="5">
        <v>11004000000</v>
      </c>
      <c r="T50" s="5">
        <v>11004000000</v>
      </c>
      <c r="U50" s="6">
        <f t="shared" si="3"/>
        <v>0</v>
      </c>
      <c r="V50" s="7">
        <f t="shared" si="4"/>
        <v>1</v>
      </c>
      <c r="W50" s="7">
        <f t="shared" si="5"/>
        <v>0.15497718438397837</v>
      </c>
      <c r="X50" s="7">
        <f t="shared" si="6"/>
        <v>0.15497718438397837</v>
      </c>
      <c r="Y50" s="8"/>
    </row>
    <row r="51" spans="1:25" ht="60.75" customHeight="1" thickTop="1" thickBot="1" x14ac:dyDescent="0.3">
      <c r="A51" s="9" t="s">
        <v>70</v>
      </c>
      <c r="B51" s="9" t="s">
        <v>75</v>
      </c>
      <c r="C51" s="9" t="s">
        <v>72</v>
      </c>
      <c r="D51" s="9" t="s">
        <v>93</v>
      </c>
      <c r="E51" s="9"/>
      <c r="F51" s="9" t="s">
        <v>22</v>
      </c>
      <c r="G51" s="9" t="s">
        <v>23</v>
      </c>
      <c r="H51" s="9" t="s">
        <v>24</v>
      </c>
      <c r="I51" s="10" t="s">
        <v>94</v>
      </c>
      <c r="J51" s="5">
        <v>1000000000</v>
      </c>
      <c r="K51" s="5">
        <v>0</v>
      </c>
      <c r="L51" s="5">
        <v>0</v>
      </c>
      <c r="M51" s="5">
        <v>1000000000</v>
      </c>
      <c r="N51" s="5">
        <v>0</v>
      </c>
      <c r="O51" s="28">
        <f t="shared" si="2"/>
        <v>1000000000</v>
      </c>
      <c r="P51" s="5">
        <v>1000000000</v>
      </c>
      <c r="Q51" s="5">
        <v>0</v>
      </c>
      <c r="R51" s="5">
        <v>1000000000</v>
      </c>
      <c r="S51" s="5">
        <v>0</v>
      </c>
      <c r="T51" s="5">
        <v>0</v>
      </c>
      <c r="U51" s="6">
        <f t="shared" si="3"/>
        <v>0</v>
      </c>
      <c r="V51" s="7">
        <f t="shared" si="4"/>
        <v>1</v>
      </c>
      <c r="W51" s="7">
        <f t="shared" si="5"/>
        <v>0</v>
      </c>
      <c r="X51" s="7">
        <f t="shared" si="6"/>
        <v>0</v>
      </c>
      <c r="Y51" s="8"/>
    </row>
    <row r="52" spans="1:25" ht="60" customHeight="1" thickTop="1" thickBot="1" x14ac:dyDescent="0.3">
      <c r="A52" s="9" t="s">
        <v>70</v>
      </c>
      <c r="B52" s="9" t="s">
        <v>75</v>
      </c>
      <c r="C52" s="9" t="s">
        <v>72</v>
      </c>
      <c r="D52" s="9" t="s">
        <v>93</v>
      </c>
      <c r="E52" s="9"/>
      <c r="F52" s="9" t="s">
        <v>22</v>
      </c>
      <c r="G52" s="9" t="s">
        <v>47</v>
      </c>
      <c r="H52" s="9" t="s">
        <v>24</v>
      </c>
      <c r="I52" s="10" t="s">
        <v>94</v>
      </c>
      <c r="J52" s="5">
        <v>2500000000</v>
      </c>
      <c r="K52" s="5">
        <v>0</v>
      </c>
      <c r="L52" s="5">
        <v>1400000000</v>
      </c>
      <c r="M52" s="5">
        <v>1100000000</v>
      </c>
      <c r="N52" s="5">
        <v>0</v>
      </c>
      <c r="O52" s="28">
        <f t="shared" si="2"/>
        <v>1100000000</v>
      </c>
      <c r="P52" s="5">
        <v>1070000000</v>
      </c>
      <c r="Q52" s="5">
        <v>30000000</v>
      </c>
      <c r="R52" s="5">
        <v>1045000000</v>
      </c>
      <c r="S52" s="5">
        <v>0</v>
      </c>
      <c r="T52" s="5">
        <v>0</v>
      </c>
      <c r="U52" s="6">
        <f t="shared" si="3"/>
        <v>55000000</v>
      </c>
      <c r="V52" s="7">
        <f t="shared" si="4"/>
        <v>0.95</v>
      </c>
      <c r="W52" s="7">
        <f t="shared" si="5"/>
        <v>0</v>
      </c>
      <c r="X52" s="7">
        <f t="shared" si="6"/>
        <v>0</v>
      </c>
      <c r="Y52" s="8"/>
    </row>
    <row r="53" spans="1:25" ht="91.5" thickTop="1" thickBot="1" x14ac:dyDescent="0.3">
      <c r="A53" s="9" t="s">
        <v>70</v>
      </c>
      <c r="B53" s="9" t="s">
        <v>75</v>
      </c>
      <c r="C53" s="9" t="s">
        <v>72</v>
      </c>
      <c r="D53" s="9" t="s">
        <v>95</v>
      </c>
      <c r="E53" s="9"/>
      <c r="F53" s="9" t="s">
        <v>22</v>
      </c>
      <c r="G53" s="9" t="s">
        <v>23</v>
      </c>
      <c r="H53" s="9" t="s">
        <v>24</v>
      </c>
      <c r="I53" s="10" t="s">
        <v>96</v>
      </c>
      <c r="J53" s="5">
        <v>1029000000</v>
      </c>
      <c r="K53" s="5">
        <v>0</v>
      </c>
      <c r="L53" s="5">
        <v>0</v>
      </c>
      <c r="M53" s="5">
        <v>1029000000</v>
      </c>
      <c r="N53" s="5">
        <v>0</v>
      </c>
      <c r="O53" s="28">
        <f t="shared" si="2"/>
        <v>1029000000</v>
      </c>
      <c r="P53" s="5">
        <v>995850974</v>
      </c>
      <c r="Q53" s="5">
        <v>33149026</v>
      </c>
      <c r="R53" s="5">
        <v>993706098</v>
      </c>
      <c r="S53" s="5">
        <v>743241246</v>
      </c>
      <c r="T53" s="5">
        <v>743241246</v>
      </c>
      <c r="U53" s="6">
        <f t="shared" si="3"/>
        <v>35293902</v>
      </c>
      <c r="V53" s="7">
        <f t="shared" si="4"/>
        <v>0.96570077551020406</v>
      </c>
      <c r="W53" s="7">
        <f t="shared" si="5"/>
        <v>0.72229469970845483</v>
      </c>
      <c r="X53" s="7">
        <f t="shared" si="6"/>
        <v>0.72229469970845483</v>
      </c>
      <c r="Y53" s="8"/>
    </row>
    <row r="54" spans="1:25" ht="91.5" thickTop="1" thickBot="1" x14ac:dyDescent="0.3">
      <c r="A54" s="9" t="s">
        <v>70</v>
      </c>
      <c r="B54" s="9" t="s">
        <v>75</v>
      </c>
      <c r="C54" s="9" t="s">
        <v>72</v>
      </c>
      <c r="D54" s="9" t="s">
        <v>95</v>
      </c>
      <c r="E54" s="9"/>
      <c r="F54" s="9" t="s">
        <v>22</v>
      </c>
      <c r="G54" s="9" t="s">
        <v>47</v>
      </c>
      <c r="H54" s="9" t="s">
        <v>24</v>
      </c>
      <c r="I54" s="10" t="s">
        <v>96</v>
      </c>
      <c r="J54" s="5">
        <v>3971000000</v>
      </c>
      <c r="K54" s="5">
        <v>0</v>
      </c>
      <c r="L54" s="5">
        <v>0</v>
      </c>
      <c r="M54" s="5">
        <v>3971000000</v>
      </c>
      <c r="N54" s="5">
        <v>0</v>
      </c>
      <c r="O54" s="28">
        <f t="shared" si="2"/>
        <v>3971000000</v>
      </c>
      <c r="P54" s="5">
        <v>3934990541.6999998</v>
      </c>
      <c r="Q54" s="5">
        <v>36009458.299999997</v>
      </c>
      <c r="R54" s="5">
        <v>3934990541.6999998</v>
      </c>
      <c r="S54" s="5">
        <v>3505017728.6999998</v>
      </c>
      <c r="T54" s="5">
        <v>3497250291.0700002</v>
      </c>
      <c r="U54" s="6">
        <f t="shared" si="3"/>
        <v>36009458.300000191</v>
      </c>
      <c r="V54" s="7">
        <f t="shared" si="4"/>
        <v>0.99093189163938544</v>
      </c>
      <c r="W54" s="7">
        <f t="shared" si="5"/>
        <v>0.882653671291866</v>
      </c>
      <c r="X54" s="7">
        <f t="shared" si="6"/>
        <v>0.88069763058927231</v>
      </c>
      <c r="Y54" s="8"/>
    </row>
    <row r="55" spans="1:25" ht="52.5" customHeight="1" thickTop="1" thickBot="1" x14ac:dyDescent="0.3">
      <c r="A55" s="9" t="s">
        <v>70</v>
      </c>
      <c r="B55" s="9" t="s">
        <v>97</v>
      </c>
      <c r="C55" s="9" t="s">
        <v>72</v>
      </c>
      <c r="D55" s="9" t="s">
        <v>98</v>
      </c>
      <c r="E55" s="9"/>
      <c r="F55" s="9" t="s">
        <v>22</v>
      </c>
      <c r="G55" s="9" t="s">
        <v>47</v>
      </c>
      <c r="H55" s="9" t="s">
        <v>24</v>
      </c>
      <c r="I55" s="10" t="s">
        <v>99</v>
      </c>
      <c r="J55" s="5">
        <v>180000000</v>
      </c>
      <c r="K55" s="5">
        <v>0</v>
      </c>
      <c r="L55" s="5">
        <v>0</v>
      </c>
      <c r="M55" s="5">
        <v>180000000</v>
      </c>
      <c r="N55" s="5">
        <v>0</v>
      </c>
      <c r="O55" s="28">
        <f t="shared" si="2"/>
        <v>180000000</v>
      </c>
      <c r="P55" s="5">
        <v>140777551</v>
      </c>
      <c r="Q55" s="5">
        <v>39222449</v>
      </c>
      <c r="R55" s="5">
        <v>140777551</v>
      </c>
      <c r="S55" s="5">
        <v>41232367</v>
      </c>
      <c r="T55" s="5">
        <v>41232367</v>
      </c>
      <c r="U55" s="6">
        <f t="shared" si="3"/>
        <v>39222449</v>
      </c>
      <c r="V55" s="7">
        <f t="shared" si="4"/>
        <v>0.78209750555555557</v>
      </c>
      <c r="W55" s="7">
        <f t="shared" si="5"/>
        <v>0.22906870555555556</v>
      </c>
      <c r="X55" s="7">
        <f t="shared" si="6"/>
        <v>0.22906870555555556</v>
      </c>
      <c r="Y55" s="8"/>
    </row>
    <row r="56" spans="1:25" ht="118.5" customHeight="1" thickTop="1" thickBot="1" x14ac:dyDescent="0.3">
      <c r="A56" s="9" t="s">
        <v>70</v>
      </c>
      <c r="B56" s="9" t="s">
        <v>97</v>
      </c>
      <c r="C56" s="9" t="s">
        <v>72</v>
      </c>
      <c r="D56" s="9" t="s">
        <v>100</v>
      </c>
      <c r="E56" s="9"/>
      <c r="F56" s="9" t="s">
        <v>22</v>
      </c>
      <c r="G56" s="9" t="s">
        <v>47</v>
      </c>
      <c r="H56" s="9" t="s">
        <v>24</v>
      </c>
      <c r="I56" s="10" t="s">
        <v>101</v>
      </c>
      <c r="J56" s="5">
        <v>300000000</v>
      </c>
      <c r="K56" s="5">
        <v>0</v>
      </c>
      <c r="L56" s="5">
        <v>0</v>
      </c>
      <c r="M56" s="5">
        <v>300000000</v>
      </c>
      <c r="N56" s="5">
        <v>0</v>
      </c>
      <c r="O56" s="28">
        <f t="shared" si="2"/>
        <v>300000000</v>
      </c>
      <c r="P56" s="5">
        <v>274444680</v>
      </c>
      <c r="Q56" s="5">
        <v>25555320</v>
      </c>
      <c r="R56" s="5">
        <v>5000000</v>
      </c>
      <c r="S56" s="5">
        <v>5000000</v>
      </c>
      <c r="T56" s="5">
        <v>5000000</v>
      </c>
      <c r="U56" s="6">
        <f t="shared" si="3"/>
        <v>295000000</v>
      </c>
      <c r="V56" s="7">
        <f t="shared" si="4"/>
        <v>1.6666666666666666E-2</v>
      </c>
      <c r="W56" s="7">
        <f t="shared" si="5"/>
        <v>1.6666666666666666E-2</v>
      </c>
      <c r="X56" s="7">
        <f t="shared" si="6"/>
        <v>1.6666666666666666E-2</v>
      </c>
      <c r="Y56" s="8"/>
    </row>
    <row r="57" spans="1:25" ht="83.25" customHeight="1" thickTop="1" thickBot="1" x14ac:dyDescent="0.3">
      <c r="A57" s="9" t="s">
        <v>70</v>
      </c>
      <c r="B57" s="9" t="s">
        <v>97</v>
      </c>
      <c r="C57" s="9" t="s">
        <v>72</v>
      </c>
      <c r="D57" s="9" t="s">
        <v>102</v>
      </c>
      <c r="E57" s="9"/>
      <c r="F57" s="9" t="s">
        <v>22</v>
      </c>
      <c r="G57" s="9" t="s">
        <v>47</v>
      </c>
      <c r="H57" s="9" t="s">
        <v>24</v>
      </c>
      <c r="I57" s="10" t="s">
        <v>103</v>
      </c>
      <c r="J57" s="5">
        <v>140000557</v>
      </c>
      <c r="K57" s="5">
        <v>0</v>
      </c>
      <c r="L57" s="5">
        <v>0</v>
      </c>
      <c r="M57" s="5">
        <v>140000557</v>
      </c>
      <c r="N57" s="5">
        <v>0</v>
      </c>
      <c r="O57" s="28">
        <f t="shared" si="2"/>
        <v>140000557</v>
      </c>
      <c r="P57" s="5">
        <v>113777464.13</v>
      </c>
      <c r="Q57" s="5">
        <v>26223092.870000001</v>
      </c>
      <c r="R57" s="5">
        <v>110602970.63</v>
      </c>
      <c r="S57" s="5">
        <v>90295044.629999995</v>
      </c>
      <c r="T57" s="5">
        <v>90295044.629999995</v>
      </c>
      <c r="U57" s="6">
        <f t="shared" si="3"/>
        <v>29397586.370000005</v>
      </c>
      <c r="V57" s="7">
        <f t="shared" si="4"/>
        <v>0.79001807564237048</v>
      </c>
      <c r="W57" s="7">
        <f t="shared" si="5"/>
        <v>0.64496203847246114</v>
      </c>
      <c r="X57" s="7">
        <f t="shared" si="6"/>
        <v>0.64496203847246114</v>
      </c>
      <c r="Y57" s="8"/>
    </row>
    <row r="58" spans="1:25" ht="75" customHeight="1" thickTop="1" thickBot="1" x14ac:dyDescent="0.3">
      <c r="A58" s="9" t="s">
        <v>70</v>
      </c>
      <c r="B58" s="9" t="s">
        <v>104</v>
      </c>
      <c r="C58" s="9" t="s">
        <v>72</v>
      </c>
      <c r="D58" s="9" t="s">
        <v>73</v>
      </c>
      <c r="E58" s="9"/>
      <c r="F58" s="9" t="s">
        <v>22</v>
      </c>
      <c r="G58" s="9" t="s">
        <v>23</v>
      </c>
      <c r="H58" s="9" t="s">
        <v>24</v>
      </c>
      <c r="I58" s="10" t="s">
        <v>105</v>
      </c>
      <c r="J58" s="5">
        <v>380000000</v>
      </c>
      <c r="K58" s="5">
        <v>0</v>
      </c>
      <c r="L58" s="5">
        <v>0</v>
      </c>
      <c r="M58" s="5">
        <v>380000000</v>
      </c>
      <c r="N58" s="5">
        <v>0</v>
      </c>
      <c r="O58" s="28">
        <f t="shared" si="2"/>
        <v>380000000</v>
      </c>
      <c r="P58" s="5">
        <v>380000000</v>
      </c>
      <c r="Q58" s="5">
        <v>0</v>
      </c>
      <c r="R58" s="5">
        <v>156077770</v>
      </c>
      <c r="S58" s="5">
        <v>45176560</v>
      </c>
      <c r="T58" s="5">
        <v>36705955</v>
      </c>
      <c r="U58" s="6">
        <f t="shared" si="3"/>
        <v>223922230</v>
      </c>
      <c r="V58" s="7">
        <f t="shared" si="4"/>
        <v>0.41073097368421052</v>
      </c>
      <c r="W58" s="7">
        <f t="shared" si="5"/>
        <v>0.11888568421052631</v>
      </c>
      <c r="X58" s="7">
        <f t="shared" si="6"/>
        <v>9.659461842105263E-2</v>
      </c>
      <c r="Y58" s="8"/>
    </row>
    <row r="59" spans="1:25" ht="75.75" customHeight="1" thickTop="1" thickBot="1" x14ac:dyDescent="0.3">
      <c r="A59" s="9" t="s">
        <v>70</v>
      </c>
      <c r="B59" s="9" t="s">
        <v>104</v>
      </c>
      <c r="C59" s="9" t="s">
        <v>72</v>
      </c>
      <c r="D59" s="9" t="s">
        <v>73</v>
      </c>
      <c r="E59" s="9"/>
      <c r="F59" s="9" t="s">
        <v>22</v>
      </c>
      <c r="G59" s="9" t="s">
        <v>47</v>
      </c>
      <c r="H59" s="9" t="s">
        <v>24</v>
      </c>
      <c r="I59" s="10" t="s">
        <v>105</v>
      </c>
      <c r="J59" s="5">
        <v>1010754503</v>
      </c>
      <c r="K59" s="5">
        <v>0</v>
      </c>
      <c r="L59" s="5">
        <v>0</v>
      </c>
      <c r="M59" s="5">
        <v>1010754503</v>
      </c>
      <c r="N59" s="5">
        <v>0</v>
      </c>
      <c r="O59" s="28">
        <f t="shared" si="2"/>
        <v>1010754503</v>
      </c>
      <c r="P59" s="5">
        <v>950000707.5</v>
      </c>
      <c r="Q59" s="5">
        <v>60753795.5</v>
      </c>
      <c r="R59" s="5">
        <v>689926338.5</v>
      </c>
      <c r="S59" s="5">
        <v>506654484</v>
      </c>
      <c r="T59" s="5">
        <v>443708911</v>
      </c>
      <c r="U59" s="6">
        <f t="shared" si="3"/>
        <v>320828164.5</v>
      </c>
      <c r="V59" s="7">
        <f t="shared" si="4"/>
        <v>0.68258547100432754</v>
      </c>
      <c r="W59" s="7">
        <f t="shared" si="5"/>
        <v>0.50126364265131551</v>
      </c>
      <c r="X59" s="7">
        <f t="shared" si="6"/>
        <v>0.43898781522420782</v>
      </c>
      <c r="Y59" s="8"/>
    </row>
    <row r="60" spans="1:25" ht="58.5" customHeight="1" thickTop="1" thickBot="1" x14ac:dyDescent="0.3">
      <c r="A60" s="9" t="s">
        <v>70</v>
      </c>
      <c r="B60" s="9" t="s">
        <v>104</v>
      </c>
      <c r="C60" s="9" t="s">
        <v>72</v>
      </c>
      <c r="D60" s="9" t="s">
        <v>106</v>
      </c>
      <c r="E60" s="9"/>
      <c r="F60" s="9" t="s">
        <v>22</v>
      </c>
      <c r="G60" s="9" t="s">
        <v>47</v>
      </c>
      <c r="H60" s="9" t="s">
        <v>24</v>
      </c>
      <c r="I60" s="10" t="s">
        <v>107</v>
      </c>
      <c r="J60" s="5">
        <v>1000000000</v>
      </c>
      <c r="K60" s="5">
        <v>0</v>
      </c>
      <c r="L60" s="5">
        <v>0</v>
      </c>
      <c r="M60" s="5">
        <v>1000000000</v>
      </c>
      <c r="N60" s="5">
        <v>0</v>
      </c>
      <c r="O60" s="28">
        <f t="shared" si="2"/>
        <v>1000000000</v>
      </c>
      <c r="P60" s="5">
        <v>1000000000</v>
      </c>
      <c r="Q60" s="5">
        <v>0</v>
      </c>
      <c r="R60" s="5">
        <v>0</v>
      </c>
      <c r="S60" s="5">
        <v>0</v>
      </c>
      <c r="T60" s="5">
        <v>0</v>
      </c>
      <c r="U60" s="6">
        <f t="shared" si="3"/>
        <v>1000000000</v>
      </c>
      <c r="V60" s="7">
        <f t="shared" si="4"/>
        <v>0</v>
      </c>
      <c r="W60" s="7">
        <f t="shared" si="5"/>
        <v>0</v>
      </c>
      <c r="X60" s="7">
        <f t="shared" si="6"/>
        <v>0</v>
      </c>
      <c r="Y60" s="8"/>
    </row>
    <row r="61" spans="1:25" ht="56.25" customHeight="1" thickTop="1" thickBot="1" x14ac:dyDescent="0.3">
      <c r="A61" s="9" t="s">
        <v>70</v>
      </c>
      <c r="B61" s="9" t="s">
        <v>104</v>
      </c>
      <c r="C61" s="9" t="s">
        <v>72</v>
      </c>
      <c r="D61" s="9" t="s">
        <v>98</v>
      </c>
      <c r="E61" s="9"/>
      <c r="F61" s="9" t="s">
        <v>22</v>
      </c>
      <c r="G61" s="9" t="s">
        <v>47</v>
      </c>
      <c r="H61" s="9" t="s">
        <v>24</v>
      </c>
      <c r="I61" s="10" t="s">
        <v>108</v>
      </c>
      <c r="J61" s="5">
        <v>2180700116</v>
      </c>
      <c r="K61" s="5">
        <v>0</v>
      </c>
      <c r="L61" s="5">
        <v>0</v>
      </c>
      <c r="M61" s="5">
        <v>2180700116</v>
      </c>
      <c r="N61" s="5">
        <v>0</v>
      </c>
      <c r="O61" s="28">
        <f t="shared" si="2"/>
        <v>2180700116</v>
      </c>
      <c r="P61" s="5">
        <v>2176171613.46</v>
      </c>
      <c r="Q61" s="5">
        <v>4528502.54</v>
      </c>
      <c r="R61" s="5">
        <v>2176171613.46</v>
      </c>
      <c r="S61" s="5">
        <v>1793015029</v>
      </c>
      <c r="T61" s="5">
        <v>1642449397</v>
      </c>
      <c r="U61" s="6">
        <f t="shared" si="3"/>
        <v>4528502.5399999619</v>
      </c>
      <c r="V61" s="7">
        <f t="shared" si="4"/>
        <v>0.99792337217448013</v>
      </c>
      <c r="W61" s="7">
        <f t="shared" si="5"/>
        <v>0.82221989894184977</v>
      </c>
      <c r="X61" s="7">
        <f t="shared" si="6"/>
        <v>0.75317526924000033</v>
      </c>
      <c r="Y61" s="8"/>
    </row>
    <row r="62" spans="1:25" ht="39.75" customHeight="1" thickTop="1" thickBot="1" x14ac:dyDescent="0.3">
      <c r="A62" s="9"/>
      <c r="B62" s="9"/>
      <c r="C62" s="9"/>
      <c r="D62" s="9"/>
      <c r="E62" s="9"/>
      <c r="F62" s="9"/>
      <c r="G62" s="9"/>
      <c r="H62" s="9"/>
      <c r="I62" s="10" t="s">
        <v>115</v>
      </c>
      <c r="J62" s="5">
        <f>+J8+J38</f>
        <v>519612980261</v>
      </c>
      <c r="K62" s="5">
        <f t="shared" ref="K62:T62" si="10">+K8+K38</f>
        <v>64565978981</v>
      </c>
      <c r="L62" s="5">
        <f t="shared" si="10"/>
        <v>5006798981</v>
      </c>
      <c r="M62" s="5">
        <f t="shared" si="10"/>
        <v>579172160261</v>
      </c>
      <c r="N62" s="5">
        <f t="shared" si="10"/>
        <v>25148000000</v>
      </c>
      <c r="O62" s="28">
        <f t="shared" si="2"/>
        <v>554024160261</v>
      </c>
      <c r="P62" s="5">
        <f t="shared" si="10"/>
        <v>529336682129.23999</v>
      </c>
      <c r="Q62" s="5">
        <f t="shared" si="10"/>
        <v>24687478131.760002</v>
      </c>
      <c r="R62" s="5">
        <f t="shared" si="10"/>
        <v>500649570233.48004</v>
      </c>
      <c r="S62" s="5">
        <f t="shared" si="10"/>
        <v>384815905079.68994</v>
      </c>
      <c r="T62" s="5">
        <f t="shared" si="10"/>
        <v>371841103345.83002</v>
      </c>
      <c r="U62" s="6">
        <f t="shared" si="3"/>
        <v>53374590027.519958</v>
      </c>
      <c r="V62" s="7">
        <f t="shared" si="4"/>
        <v>0.90366017611510796</v>
      </c>
      <c r="W62" s="7">
        <f t="shared" si="5"/>
        <v>0.69458325589700587</v>
      </c>
      <c r="X62" s="7">
        <f t="shared" si="6"/>
        <v>0.67116405748560892</v>
      </c>
      <c r="Y62" s="8"/>
    </row>
    <row r="63" spans="1:25" ht="15.75" thickTop="1" x14ac:dyDescent="0.25">
      <c r="A63" s="17" t="s">
        <v>125</v>
      </c>
      <c r="B63" s="17"/>
      <c r="C63" s="17"/>
      <c r="D63" s="17"/>
      <c r="E63" s="17"/>
      <c r="F63" s="17"/>
      <c r="G63" s="18"/>
      <c r="H63" s="17"/>
      <c r="I63" s="17"/>
      <c r="J63" s="17"/>
      <c r="K63" s="17"/>
      <c r="L63" s="16"/>
      <c r="M63" s="16"/>
      <c r="N63" s="19"/>
      <c r="O63" s="19"/>
      <c r="P63" s="19"/>
      <c r="Q63" s="19"/>
      <c r="R63" s="19"/>
      <c r="S63" s="20"/>
      <c r="T63" s="21"/>
      <c r="U63" s="19"/>
      <c r="V63" s="22"/>
      <c r="W63" s="22"/>
      <c r="X63" s="3"/>
      <c r="Y63" s="2"/>
    </row>
    <row r="64" spans="1:25" x14ac:dyDescent="0.25">
      <c r="A64" s="17" t="s">
        <v>126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6"/>
      <c r="M64" s="16"/>
      <c r="N64" s="19"/>
      <c r="O64" s="19"/>
      <c r="P64" s="19"/>
      <c r="Q64" s="19"/>
      <c r="R64" s="19"/>
      <c r="S64" s="20"/>
      <c r="T64" s="21"/>
      <c r="U64" s="19"/>
      <c r="V64" s="23"/>
      <c r="W64" s="23"/>
      <c r="X64" s="3"/>
      <c r="Y64" s="2"/>
    </row>
    <row r="65" spans="1:25" x14ac:dyDescent="0.25">
      <c r="A65" s="17" t="s">
        <v>127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6"/>
      <c r="M65" s="16"/>
      <c r="N65" s="19"/>
      <c r="O65" s="19"/>
      <c r="P65" s="19"/>
      <c r="Q65" s="19"/>
      <c r="R65" s="19"/>
      <c r="S65" s="20"/>
      <c r="T65" s="21"/>
      <c r="U65" s="19"/>
      <c r="V65" s="24"/>
      <c r="W65" s="24"/>
      <c r="X65" s="3"/>
      <c r="Y65" s="2"/>
    </row>
    <row r="66" spans="1:25" x14ac:dyDescent="0.25">
      <c r="A66" s="16" t="s">
        <v>128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1"/>
      <c r="U66" s="19"/>
      <c r="V66" s="24"/>
      <c r="W66" s="24"/>
      <c r="X66" s="3"/>
      <c r="Y66" s="2"/>
    </row>
    <row r="67" spans="1:25" x14ac:dyDescent="0.25">
      <c r="A67" s="16" t="s">
        <v>129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1"/>
      <c r="U67" s="19"/>
      <c r="V67" s="24"/>
      <c r="W67" s="24"/>
      <c r="X67" s="3"/>
      <c r="Y67" s="2"/>
    </row>
    <row r="68" spans="1:25" x14ac:dyDescent="0.25">
      <c r="A68" s="16" t="s">
        <v>130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21"/>
      <c r="U68" s="19"/>
      <c r="V68" s="24"/>
      <c r="W68" s="24"/>
      <c r="X68" s="3"/>
      <c r="Y68" s="2"/>
    </row>
    <row r="69" spans="1:25" x14ac:dyDescent="0.25">
      <c r="A69" s="16" t="s">
        <v>131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5"/>
      <c r="R69" s="19"/>
      <c r="S69" s="20"/>
      <c r="T69" s="21"/>
      <c r="U69" s="19"/>
      <c r="V69" s="24"/>
      <c r="W69" s="24"/>
      <c r="X69" s="3"/>
      <c r="Y69" s="2"/>
    </row>
    <row r="70" spans="1:25" x14ac:dyDescent="0.25">
      <c r="A70" s="16" t="s">
        <v>132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5"/>
      <c r="R70" s="19"/>
      <c r="S70" s="20"/>
      <c r="T70" s="21"/>
      <c r="U70" s="19"/>
      <c r="V70" s="19"/>
      <c r="W70" s="19"/>
      <c r="X70" s="3"/>
      <c r="Y70" s="2"/>
    </row>
    <row r="71" spans="1:25" x14ac:dyDescent="0.25">
      <c r="A71" s="16" t="s">
        <v>133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5"/>
      <c r="R71" s="25"/>
      <c r="S71" s="26"/>
      <c r="T71" s="21"/>
      <c r="U71" s="19"/>
      <c r="V71" s="19"/>
      <c r="W71" s="19"/>
      <c r="X71" s="3"/>
      <c r="Y71" s="2"/>
    </row>
    <row r="72" spans="1:25" x14ac:dyDescent="0.25">
      <c r="A72" s="16" t="s">
        <v>134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5"/>
      <c r="R72" s="25"/>
      <c r="S72" s="26"/>
      <c r="T72" s="21"/>
      <c r="U72" s="19"/>
      <c r="V72" s="19"/>
      <c r="W72" s="19"/>
      <c r="X72" s="3"/>
      <c r="Y72" s="2"/>
    </row>
    <row r="73" spans="1:25" x14ac:dyDescent="0.25">
      <c r="A73" s="16" t="s">
        <v>135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21"/>
      <c r="U73" s="19"/>
      <c r="V73" s="19"/>
      <c r="W73" s="19"/>
      <c r="X73" s="3"/>
      <c r="Y73" s="2"/>
    </row>
    <row r="74" spans="1:25" x14ac:dyDescent="0.25">
      <c r="A74" s="16" t="s">
        <v>136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3"/>
      <c r="U74" s="19"/>
      <c r="V74" s="19"/>
      <c r="W74" s="19"/>
      <c r="X74" s="3"/>
      <c r="Y74" s="2"/>
    </row>
    <row r="75" spans="1:25" x14ac:dyDescent="0.25">
      <c r="U75" s="4"/>
      <c r="V75" s="3"/>
      <c r="W75" s="3"/>
      <c r="X75" s="3"/>
      <c r="Y75" s="2"/>
    </row>
    <row r="76" spans="1:25" x14ac:dyDescent="0.25">
      <c r="U76" s="4"/>
      <c r="V76" s="3"/>
      <c r="W76" s="3"/>
      <c r="X76" s="3"/>
      <c r="Y76" s="2"/>
    </row>
    <row r="77" spans="1:25" x14ac:dyDescent="0.25">
      <c r="U77" s="4"/>
      <c r="V77" s="3"/>
      <c r="W77" s="3"/>
      <c r="X77" s="3"/>
      <c r="Y77" s="2"/>
    </row>
    <row r="78" spans="1:25" x14ac:dyDescent="0.25">
      <c r="U78" s="4"/>
      <c r="V78" s="3"/>
      <c r="W78" s="3"/>
      <c r="X78" s="3"/>
      <c r="Y78" s="2"/>
    </row>
    <row r="79" spans="1:25" x14ac:dyDescent="0.25">
      <c r="U79" s="4"/>
      <c r="V79" s="3"/>
      <c r="W79" s="3"/>
      <c r="X79" s="3"/>
      <c r="Y79" s="2"/>
    </row>
    <row r="80" spans="1:25" x14ac:dyDescent="0.25">
      <c r="U80" s="4"/>
      <c r="V80" s="3"/>
      <c r="W80" s="3"/>
      <c r="X80" s="3"/>
      <c r="Y80" s="2"/>
    </row>
    <row r="81" spans="21:25" x14ac:dyDescent="0.25">
      <c r="U81" s="4"/>
      <c r="V81" s="3"/>
      <c r="W81" s="3"/>
      <c r="X81" s="3"/>
      <c r="Y81" s="2"/>
    </row>
    <row r="82" spans="21:25" x14ac:dyDescent="0.25">
      <c r="U82" s="4"/>
      <c r="V82" s="3"/>
      <c r="W82" s="3"/>
      <c r="X82" s="3"/>
      <c r="Y82" s="2"/>
    </row>
    <row r="83" spans="21:25" x14ac:dyDescent="0.25">
      <c r="U83" s="4"/>
      <c r="V83" s="3"/>
      <c r="W83" s="3"/>
      <c r="X83" s="3"/>
      <c r="Y83" s="2"/>
    </row>
    <row r="84" spans="21:25" x14ac:dyDescent="0.25">
      <c r="U84" s="4"/>
      <c r="V84" s="3"/>
      <c r="W84" s="3"/>
      <c r="X84" s="3"/>
      <c r="Y84" s="2"/>
    </row>
    <row r="85" spans="21:25" x14ac:dyDescent="0.25">
      <c r="U85" s="4"/>
      <c r="V85" s="3"/>
      <c r="W85" s="3"/>
      <c r="X85" s="3"/>
      <c r="Y85" s="2"/>
    </row>
    <row r="86" spans="21:25" x14ac:dyDescent="0.25">
      <c r="U86" s="4"/>
      <c r="V86" s="3"/>
      <c r="W86" s="3"/>
      <c r="X86" s="3"/>
      <c r="Y86" s="2"/>
    </row>
    <row r="87" spans="21:25" x14ac:dyDescent="0.25">
      <c r="U87" s="4"/>
      <c r="V87" s="3"/>
      <c r="W87" s="3"/>
      <c r="X87" s="3"/>
      <c r="Y87" s="2"/>
    </row>
    <row r="88" spans="21:25" x14ac:dyDescent="0.25">
      <c r="U88" s="4"/>
      <c r="V88" s="3"/>
      <c r="W88" s="3"/>
      <c r="X88" s="3"/>
      <c r="Y88" s="2"/>
    </row>
    <row r="89" spans="21:25" x14ac:dyDescent="0.25">
      <c r="U89" s="4"/>
      <c r="V89" s="3"/>
      <c r="W89" s="3"/>
      <c r="X89" s="3"/>
      <c r="Y89" s="2"/>
    </row>
    <row r="90" spans="21:25" x14ac:dyDescent="0.25">
      <c r="U90" s="4"/>
      <c r="V90" s="3"/>
      <c r="W90" s="3"/>
      <c r="X90" s="3"/>
      <c r="Y90" s="2"/>
    </row>
    <row r="91" spans="21:25" x14ac:dyDescent="0.25">
      <c r="U91" s="4"/>
      <c r="V91" s="3"/>
      <c r="W91" s="3"/>
      <c r="X91" s="3"/>
      <c r="Y91" s="2"/>
    </row>
    <row r="92" spans="21:25" x14ac:dyDescent="0.25">
      <c r="U92" s="4"/>
      <c r="V92" s="3"/>
      <c r="W92" s="3"/>
      <c r="X92" s="3"/>
      <c r="Y92" s="2"/>
    </row>
    <row r="93" spans="21:25" x14ac:dyDescent="0.25">
      <c r="U93" s="4"/>
      <c r="V93" s="3"/>
      <c r="W93" s="3"/>
      <c r="X93" s="3"/>
      <c r="Y93" s="2"/>
    </row>
    <row r="94" spans="21:25" x14ac:dyDescent="0.25">
      <c r="U94" s="4"/>
      <c r="V94" s="3"/>
      <c r="W94" s="3"/>
      <c r="X94" s="3"/>
      <c r="Y94" s="2"/>
    </row>
    <row r="95" spans="21:25" x14ac:dyDescent="0.25">
      <c r="U95" s="4"/>
      <c r="V95" s="3"/>
      <c r="W95" s="3"/>
      <c r="X95" s="3"/>
      <c r="Y95" s="2"/>
    </row>
    <row r="96" spans="21:25" x14ac:dyDescent="0.25">
      <c r="U96" s="4"/>
      <c r="V96" s="3"/>
      <c r="W96" s="3"/>
      <c r="X96" s="3"/>
      <c r="Y96" s="2"/>
    </row>
    <row r="97" spans="21:25" x14ac:dyDescent="0.25">
      <c r="U97" s="4"/>
      <c r="V97" s="3"/>
      <c r="W97" s="3"/>
      <c r="X97" s="3"/>
      <c r="Y97" s="2"/>
    </row>
    <row r="98" spans="21:25" x14ac:dyDescent="0.25">
      <c r="U98" s="4"/>
      <c r="V98" s="3"/>
      <c r="W98" s="3"/>
      <c r="X98" s="3"/>
      <c r="Y98" s="2"/>
    </row>
    <row r="99" spans="21:25" x14ac:dyDescent="0.25">
      <c r="U99" s="4"/>
      <c r="V99" s="3"/>
      <c r="W99" s="3"/>
      <c r="X99" s="3"/>
      <c r="Y99" s="2"/>
    </row>
    <row r="100" spans="21:25" x14ac:dyDescent="0.25">
      <c r="U100" s="4"/>
      <c r="V100" s="3"/>
      <c r="W100" s="3"/>
      <c r="X100" s="3"/>
      <c r="Y100" s="2"/>
    </row>
    <row r="101" spans="21:25" x14ac:dyDescent="0.25">
      <c r="U101" s="4"/>
      <c r="V101" s="3"/>
      <c r="W101" s="3"/>
      <c r="X101" s="3"/>
      <c r="Y101" s="2"/>
    </row>
    <row r="102" spans="21:25" x14ac:dyDescent="0.25">
      <c r="U102" s="4"/>
      <c r="V102" s="3"/>
      <c r="W102" s="3"/>
      <c r="X102" s="3"/>
      <c r="Y102" s="2"/>
    </row>
    <row r="103" spans="21:25" x14ac:dyDescent="0.25">
      <c r="U103" s="4"/>
      <c r="V103" s="3"/>
      <c r="W103" s="3"/>
      <c r="X103" s="3"/>
      <c r="Y103" s="2"/>
    </row>
    <row r="104" spans="21:25" x14ac:dyDescent="0.25">
      <c r="U104" s="4"/>
      <c r="V104" s="3"/>
      <c r="W104" s="3"/>
      <c r="X104" s="3"/>
      <c r="Y104" s="2"/>
    </row>
    <row r="105" spans="21:25" x14ac:dyDescent="0.25">
      <c r="U105" s="4"/>
      <c r="V105" s="3"/>
      <c r="W105" s="3"/>
      <c r="X105" s="3"/>
      <c r="Y105" s="2"/>
    </row>
    <row r="106" spans="21:25" x14ac:dyDescent="0.25">
      <c r="U106" s="4"/>
      <c r="V106" s="3"/>
      <c r="W106" s="3"/>
      <c r="X106" s="3"/>
      <c r="Y106" s="2"/>
    </row>
    <row r="107" spans="21:25" x14ac:dyDescent="0.25">
      <c r="U107" s="4"/>
      <c r="V107" s="3"/>
      <c r="W107" s="3"/>
      <c r="X107" s="3"/>
      <c r="Y107" s="2"/>
    </row>
    <row r="108" spans="21:25" x14ac:dyDescent="0.25">
      <c r="U108" s="4"/>
      <c r="V108" s="3"/>
      <c r="W108" s="3"/>
      <c r="X108" s="3"/>
      <c r="Y108" s="2"/>
    </row>
    <row r="109" spans="21:25" x14ac:dyDescent="0.25">
      <c r="U109" s="4"/>
      <c r="V109" s="3"/>
      <c r="W109" s="3"/>
      <c r="X109" s="3"/>
      <c r="Y109" s="2"/>
    </row>
    <row r="110" spans="21:25" x14ac:dyDescent="0.25">
      <c r="U110" s="4"/>
      <c r="V110" s="3"/>
      <c r="W110" s="3"/>
      <c r="X110" s="3"/>
      <c r="Y110" s="2"/>
    </row>
    <row r="111" spans="21:25" x14ac:dyDescent="0.25">
      <c r="U111" s="4"/>
      <c r="V111" s="3"/>
      <c r="W111" s="3"/>
      <c r="X111" s="3"/>
      <c r="Y111" s="2"/>
    </row>
    <row r="112" spans="21:25" x14ac:dyDescent="0.25">
      <c r="U112" s="4"/>
      <c r="V112" s="3"/>
      <c r="W112" s="3"/>
      <c r="X112" s="3"/>
      <c r="Y112" s="2"/>
    </row>
    <row r="113" spans="21:25" x14ac:dyDescent="0.25">
      <c r="U113" s="4"/>
      <c r="V113" s="3"/>
      <c r="W113" s="3"/>
      <c r="X113" s="3"/>
      <c r="Y113" s="2"/>
    </row>
    <row r="114" spans="21:25" x14ac:dyDescent="0.25">
      <c r="U114" s="4"/>
      <c r="V114" s="3"/>
      <c r="W114" s="3"/>
      <c r="X114" s="3"/>
      <c r="Y114" s="2"/>
    </row>
    <row r="115" spans="21:25" x14ac:dyDescent="0.25">
      <c r="U115" s="4"/>
      <c r="V115" s="3"/>
      <c r="W115" s="3"/>
      <c r="X115" s="3"/>
      <c r="Y115" s="2"/>
    </row>
    <row r="116" spans="21:25" x14ac:dyDescent="0.25">
      <c r="U116" s="4"/>
      <c r="V116" s="3"/>
      <c r="W116" s="3"/>
      <c r="X116" s="3"/>
      <c r="Y116" s="2"/>
    </row>
  </sheetData>
  <mergeCells count="3">
    <mergeCell ref="A3:X3"/>
    <mergeCell ref="A4:X4"/>
    <mergeCell ref="A5:X5"/>
  </mergeCells>
  <printOptions horizontalCentered="1"/>
  <pageMargins left="0.39370078740157483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2019-11-09T00:34:14Z</cp:lastPrinted>
  <dcterms:created xsi:type="dcterms:W3CDTF">2019-11-01T13:09:54Z</dcterms:created>
  <dcterms:modified xsi:type="dcterms:W3CDTF">2019-11-12T12:29:18Z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