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GOSTO 2019\PDF\"/>
    </mc:Choice>
  </mc:AlternateContent>
  <bookViews>
    <workbookView xWindow="240" yWindow="120" windowWidth="18060" windowHeight="7050"/>
  </bookViews>
  <sheets>
    <sheet name="DIRECCIÓN DE COMERCIO EXT" sheetId="1" r:id="rId1"/>
  </sheets>
  <calcPr calcId="152511"/>
</workbook>
</file>

<file path=xl/calcChain.xml><?xml version="1.0" encoding="utf-8"?>
<calcChain xmlns="http://schemas.openxmlformats.org/spreadsheetml/2006/main">
  <c r="J7" i="1" l="1"/>
  <c r="T16" i="1" l="1"/>
  <c r="S16" i="1"/>
  <c r="R16" i="1"/>
  <c r="Q16" i="1"/>
  <c r="P16" i="1"/>
  <c r="N16" i="1"/>
  <c r="M16" i="1"/>
  <c r="L16" i="1"/>
  <c r="K16" i="1"/>
  <c r="J16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L7" i="1" s="1"/>
  <c r="K8" i="1"/>
  <c r="J8" i="1"/>
  <c r="T18" i="1"/>
  <c r="S18" i="1"/>
  <c r="R18" i="1"/>
  <c r="Q18" i="1"/>
  <c r="P18" i="1"/>
  <c r="N18" i="1"/>
  <c r="M18" i="1"/>
  <c r="L18" i="1"/>
  <c r="K18" i="1"/>
  <c r="J18" i="1"/>
  <c r="J20" i="1"/>
  <c r="T20" i="1"/>
  <c r="S20" i="1"/>
  <c r="R20" i="1"/>
  <c r="Q20" i="1"/>
  <c r="P20" i="1"/>
  <c r="N20" i="1"/>
  <c r="M20" i="1"/>
  <c r="L20" i="1"/>
  <c r="K20" i="1"/>
  <c r="O21" i="1"/>
  <c r="O19" i="1"/>
  <c r="O17" i="1"/>
  <c r="O15" i="1"/>
  <c r="O14" i="1"/>
  <c r="O12" i="1"/>
  <c r="U12" i="1" s="1"/>
  <c r="O11" i="1"/>
  <c r="O10" i="1"/>
  <c r="O9" i="1"/>
  <c r="P7" i="1" l="1"/>
  <c r="W19" i="1"/>
  <c r="X19" i="1"/>
  <c r="V19" i="1"/>
  <c r="U19" i="1"/>
  <c r="X9" i="1"/>
  <c r="W9" i="1"/>
  <c r="V9" i="1"/>
  <c r="U9" i="1"/>
  <c r="W14" i="1"/>
  <c r="V14" i="1"/>
  <c r="U14" i="1"/>
  <c r="X14" i="1"/>
  <c r="W21" i="1"/>
  <c r="V21" i="1"/>
  <c r="U21" i="1"/>
  <c r="X21" i="1"/>
  <c r="X10" i="1"/>
  <c r="U10" i="1"/>
  <c r="W10" i="1"/>
  <c r="V10" i="1"/>
  <c r="W18" i="1"/>
  <c r="W15" i="1"/>
  <c r="U15" i="1"/>
  <c r="X15" i="1"/>
  <c r="V15" i="1"/>
  <c r="X11" i="1"/>
  <c r="U11" i="1"/>
  <c r="W11" i="1"/>
  <c r="V11" i="1"/>
  <c r="W17" i="1"/>
  <c r="X17" i="1"/>
  <c r="V17" i="1"/>
  <c r="U17" i="1"/>
  <c r="T7" i="1"/>
  <c r="P22" i="1"/>
  <c r="L22" i="1"/>
  <c r="J22" i="1"/>
  <c r="N7" i="1"/>
  <c r="N22" i="1" s="1"/>
  <c r="K7" i="1"/>
  <c r="K22" i="1" s="1"/>
  <c r="Q7" i="1"/>
  <c r="Q22" i="1" s="1"/>
  <c r="O20" i="1"/>
  <c r="U20" i="1" s="1"/>
  <c r="M7" i="1"/>
  <c r="M22" i="1" s="1"/>
  <c r="S7" i="1"/>
  <c r="O13" i="1"/>
  <c r="U13" i="1" s="1"/>
  <c r="O18" i="1"/>
  <c r="U18" i="1" s="1"/>
  <c r="O16" i="1"/>
  <c r="U16" i="1" s="1"/>
  <c r="O8" i="1"/>
  <c r="U8" i="1" s="1"/>
  <c r="R7" i="1"/>
  <c r="X20" i="1" l="1"/>
  <c r="X8" i="1"/>
  <c r="X18" i="1"/>
  <c r="V18" i="1"/>
  <c r="V20" i="1"/>
  <c r="W13" i="1"/>
  <c r="V8" i="1"/>
  <c r="X16" i="1"/>
  <c r="W16" i="1"/>
  <c r="T22" i="1"/>
  <c r="V13" i="1"/>
  <c r="W8" i="1"/>
  <c r="V16" i="1"/>
  <c r="W20" i="1"/>
  <c r="X13" i="1"/>
  <c r="S22" i="1"/>
  <c r="O7" i="1"/>
  <c r="U7" i="1" s="1"/>
  <c r="R22" i="1"/>
  <c r="W7" i="1" l="1"/>
  <c r="X7" i="1"/>
  <c r="V7" i="1"/>
  <c r="O22" i="1"/>
  <c r="U22" i="1" s="1"/>
  <c r="W22" i="1" l="1"/>
  <c r="X22" i="1"/>
  <c r="V22" i="1"/>
</calcChain>
</file>

<file path=xl/sharedStrings.xml><?xml version="1.0" encoding="utf-8"?>
<sst xmlns="http://schemas.openxmlformats.org/spreadsheetml/2006/main" count="124" uniqueCount="64">
  <si>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</si>
  <si>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</si>
  <si>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</si>
  <si>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</si>
  <si>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</si>
  <si>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</si>
  <si>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</si>
  <si>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</si>
  <si>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</si>
  <si>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</si>
  <si>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</si>
  <si>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</si>
  <si>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</si>
  <si>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</si>
  <si>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</si>
  <si>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</si>
  <si>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</si>
  <si>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</si>
  <si>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</si>
  <si>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</si>
  <si>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</si>
  <si>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</si>
  <si>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</si>
  <si>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</si>
  <si>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</si>
  <si>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</si>
  <si>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</si>
  <si>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</si>
  <si>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</si>
  <si>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</si>
  <si>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</si>
  <si>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</si>
  <si>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</si>
  <si>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</si>
  <si>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</si>
  <si>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</si>
  <si>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</si>
  <si>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</si>
  <si>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</si>
  <si>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</si>
  <si>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</si>
  <si>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</si>
  <si>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</si>
  <si>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APR VIGENTE DESPUES DE BLOQUEOS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</si>
  <si>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</si>
  <si>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</si>
  <si>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</si>
  <si>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</si>
  <si>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</si>
  <si>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</si>
  <si>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APR. SIN COMPROMETER</t>
  </si>
  <si>
    <t>MINISTERIO DE COMERCIO INDUSTRIA Y TURISMO</t>
  </si>
  <si>
    <t>INFORME DE EJECUCIÓN PRESUPUESTAL ACUMULADA CON CORTE AL 31 DE AGOSTO DE 2019</t>
  </si>
  <si>
    <t>COMP/ APR</t>
  </si>
  <si>
    <t>OBLIG/   APR</t>
  </si>
  <si>
    <t>PAGO/ APR</t>
  </si>
  <si>
    <t>UNIDAD EJECUTORA 3501-02 DIRECCIÓN GENERAL DE COMERCIO EXTERIOR</t>
  </si>
  <si>
    <t>FECHA DE GENERACIÓN: SEPTIEMBRE 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</si>
  <si>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</si>
  <si>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</si>
  <si>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</si>
  <si>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</si>
  <si>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</si>
  <si>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TOTAL 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</si>
</sst>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85725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5"/>
  <sheetViews>
    <sheetView showGridLines="0" tabSelected="1" workbookViewId="0">
      <selection activeCell="A4" sqref="A4:X4"/>
    </sheetView>
  </sheetViews>
  <sheetFormatPr baseColWidth="10" defaultRowHeight="15" x14ac:dyDescent="0.25"/>
  <cols>
    <col min="1" max="2" width="5.42578125" customWidth="1"/>
    <col min="3" max="3" width="4.42578125" customWidth="1"/>
    <col min="4" max="4" width="4.140625" customWidth="1"/>
    <col min="5" max="5" width="5.42578125" customWidth="1"/>
    <col min="6" max="6" width="6.28515625" customWidth="1"/>
    <col min="7" max="7" width="4.85546875" customWidth="1"/>
    <col min="8" max="8" width="4.42578125" customWidth="1"/>
    <col min="9" max="9" width="26" customWidth="1"/>
    <col min="10" max="10" width="16.5703125" customWidth="1"/>
    <col min="11" max="11" width="14.42578125" customWidth="1"/>
    <col min="12" max="12" width="14.28515625" customWidth="1"/>
    <col min="13" max="13" width="15.42578125" customWidth="1"/>
    <col min="14" max="14" width="14.28515625" customWidth="1"/>
    <col min="15" max="15" width="15.7109375" customWidth="1"/>
    <col min="16" max="16" width="15.28515625" customWidth="1"/>
    <col min="17" max="17" width="12.85546875" customWidth="1"/>
    <col min="18" max="18" width="15.85546875" customWidth="1"/>
    <col min="19" max="19" width="15" customWidth="1"/>
    <col min="20" max="20" width="14.42578125" customWidth="1"/>
    <col min="21" max="21" width="14.140625" customWidth="1"/>
    <col min="22" max="22" width="6" customWidth="1"/>
    <col min="23" max="23" width="6.5703125" customWidth="1"/>
    <col min="24" max="24" width="7.140625" customWidth="1"/>
  </cols>
  <sheetData>
    <row r="2" spans="1:30" ht="15.75" x14ac:dyDescent="0.25">
      <c r="A2" s="33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30" ht="15.75" x14ac:dyDescent="0.25">
      <c r="A3" s="33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30" ht="15.75" x14ac:dyDescent="0.25">
      <c r="A4" s="33" t="s">
        <v>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3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2" t="s">
        <v>57</v>
      </c>
    </row>
    <row r="6" spans="1:30" ht="35.25" thickTop="1" thickBot="1" x14ac:dyDescent="0.3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43</v>
      </c>
      <c r="P6" s="7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8" t="s">
        <v>50</v>
      </c>
      <c r="V6" s="8" t="s">
        <v>53</v>
      </c>
      <c r="W6" s="8" t="s">
        <v>54</v>
      </c>
      <c r="X6" s="8" t="s">
        <v>55</v>
      </c>
    </row>
    <row r="7" spans="1:30" ht="35.1" customHeight="1" thickTop="1" thickBot="1" x14ac:dyDescent="0.3">
      <c r="A7" s="9" t="s">
        <v>20</v>
      </c>
      <c r="B7" s="9"/>
      <c r="C7" s="9"/>
      <c r="D7" s="9"/>
      <c r="E7" s="9"/>
      <c r="F7" s="9"/>
      <c r="G7" s="9"/>
      <c r="H7" s="9"/>
      <c r="I7" s="10" t="s">
        <v>45</v>
      </c>
      <c r="J7" s="11">
        <f>+J8+J13+J16+J18</f>
        <v>14215899000</v>
      </c>
      <c r="K7" s="11">
        <f t="shared" ref="K7:T7" si="0">+K8+K13+K16+K18</f>
        <v>0</v>
      </c>
      <c r="L7" s="11">
        <f t="shared" si="0"/>
        <v>0</v>
      </c>
      <c r="M7" s="11">
        <f t="shared" si="0"/>
        <v>14215899000</v>
      </c>
      <c r="N7" s="11">
        <f t="shared" si="0"/>
        <v>391021000</v>
      </c>
      <c r="O7" s="11">
        <f t="shared" si="0"/>
        <v>13824878000</v>
      </c>
      <c r="P7" s="11">
        <f t="shared" si="0"/>
        <v>13791363413.969999</v>
      </c>
      <c r="Q7" s="11">
        <f t="shared" si="0"/>
        <v>33514586.030000001</v>
      </c>
      <c r="R7" s="11">
        <f t="shared" si="0"/>
        <v>8754783677.8000011</v>
      </c>
      <c r="S7" s="11">
        <f t="shared" si="0"/>
        <v>8104666717.5099993</v>
      </c>
      <c r="T7" s="11">
        <f t="shared" si="0"/>
        <v>8032999446.3499994</v>
      </c>
      <c r="U7" s="21">
        <f>+O7-R7</f>
        <v>5070094322.1999989</v>
      </c>
      <c r="V7" s="22">
        <f>+R7/O7</f>
        <v>0.63326299717075274</v>
      </c>
      <c r="W7" s="22">
        <f>+S7/O7</f>
        <v>0.58623784727141892</v>
      </c>
      <c r="X7" s="22">
        <f>+T7/O7</f>
        <v>0.58105391211047208</v>
      </c>
      <c r="Y7" s="23"/>
      <c r="Z7" s="23"/>
      <c r="AA7" s="24"/>
      <c r="AB7" s="24"/>
      <c r="AC7" s="24"/>
      <c r="AD7" s="24"/>
    </row>
    <row r="8" spans="1:30" ht="35.1" customHeight="1" thickTop="1" thickBot="1" x14ac:dyDescent="0.3">
      <c r="A8" s="17" t="s">
        <v>20</v>
      </c>
      <c r="B8" s="20"/>
      <c r="C8" s="20"/>
      <c r="D8" s="20"/>
      <c r="E8" s="20"/>
      <c r="F8" s="20"/>
      <c r="G8" s="20"/>
      <c r="H8" s="20"/>
      <c r="I8" s="18" t="s">
        <v>44</v>
      </c>
      <c r="J8" s="19">
        <f>SUM(J9:J12)</f>
        <v>12231927000</v>
      </c>
      <c r="K8" s="19">
        <f t="shared" ref="K8:T8" si="1">SUM(K9:K12)</f>
        <v>0</v>
      </c>
      <c r="L8" s="19">
        <f t="shared" si="1"/>
        <v>0</v>
      </c>
      <c r="M8" s="19">
        <f t="shared" si="1"/>
        <v>12231927000</v>
      </c>
      <c r="N8" s="19">
        <f t="shared" si="1"/>
        <v>391021000</v>
      </c>
      <c r="O8" s="19">
        <f t="shared" si="1"/>
        <v>11840906000</v>
      </c>
      <c r="P8" s="19">
        <f t="shared" si="1"/>
        <v>11840906000</v>
      </c>
      <c r="Q8" s="19">
        <f t="shared" si="1"/>
        <v>0</v>
      </c>
      <c r="R8" s="19">
        <f t="shared" si="1"/>
        <v>7081099015.210001</v>
      </c>
      <c r="S8" s="19">
        <f t="shared" si="1"/>
        <v>7079495913.7699995</v>
      </c>
      <c r="T8" s="19">
        <f t="shared" si="1"/>
        <v>7069246731.6099997</v>
      </c>
      <c r="U8" s="25">
        <f t="shared" ref="U8:U22" si="2">+O8-R8</f>
        <v>4759806984.789999</v>
      </c>
      <c r="V8" s="26">
        <f t="shared" ref="V8:V22" si="3">+R8/O8</f>
        <v>0.59802003454887664</v>
      </c>
      <c r="W8" s="26">
        <f t="shared" ref="W8:W22" si="4">+S8/O8</f>
        <v>0.59788464782762396</v>
      </c>
      <c r="X8" s="26">
        <f t="shared" ref="X8:X22" si="5">+T8/O8</f>
        <v>0.59701907367645679</v>
      </c>
      <c r="Y8" s="23"/>
      <c r="Z8" s="23"/>
      <c r="AA8" s="24"/>
      <c r="AB8" s="24"/>
      <c r="AC8" s="24"/>
      <c r="AD8" s="24"/>
    </row>
    <row r="9" spans="1:30" ht="35.1" customHeight="1" thickTop="1" thickBot="1" x14ac:dyDescent="0.3">
      <c r="A9" s="4" t="s">
        <v>20</v>
      </c>
      <c r="B9" s="4" t="s">
        <v>21</v>
      </c>
      <c r="C9" s="4" t="s">
        <v>21</v>
      </c>
      <c r="D9" s="4" t="s">
        <v>21</v>
      </c>
      <c r="E9" s="4"/>
      <c r="F9" s="4" t="s">
        <v>22</v>
      </c>
      <c r="G9" s="4" t="s">
        <v>40</v>
      </c>
      <c r="H9" s="4" t="s">
        <v>31</v>
      </c>
      <c r="I9" s="5" t="s">
        <v>23</v>
      </c>
      <c r="J9" s="6">
        <v>7885529000</v>
      </c>
      <c r="K9" s="6">
        <v>0</v>
      </c>
      <c r="L9" s="6">
        <v>0</v>
      </c>
      <c r="M9" s="6">
        <v>7885529000</v>
      </c>
      <c r="N9" s="6">
        <v>0</v>
      </c>
      <c r="O9" s="6">
        <f t="shared" ref="O9:O21" si="6">+M9-N9</f>
        <v>7885529000</v>
      </c>
      <c r="P9" s="6">
        <v>7885529000</v>
      </c>
      <c r="Q9" s="6">
        <v>0</v>
      </c>
      <c r="R9" s="6">
        <v>4738253927.5200005</v>
      </c>
      <c r="S9" s="6">
        <v>4737525742.2399998</v>
      </c>
      <c r="T9" s="6">
        <v>4732469241.4399996</v>
      </c>
      <c r="U9" s="15">
        <f t="shared" si="2"/>
        <v>3147275072.4799995</v>
      </c>
      <c r="V9" s="12">
        <f t="shared" si="3"/>
        <v>0.60087965278169675</v>
      </c>
      <c r="W9" s="12">
        <f t="shared" si="4"/>
        <v>0.60078730827570348</v>
      </c>
      <c r="X9" s="12">
        <f t="shared" si="5"/>
        <v>0.60014607028139766</v>
      </c>
      <c r="Y9" s="13"/>
      <c r="Z9" s="13"/>
    </row>
    <row r="10" spans="1:30" ht="47.25" customHeight="1" thickTop="1" thickBot="1" x14ac:dyDescent="0.3">
      <c r="A10" s="4" t="s">
        <v>20</v>
      </c>
      <c r="B10" s="4" t="s">
        <v>21</v>
      </c>
      <c r="C10" s="4" t="s">
        <v>21</v>
      </c>
      <c r="D10" s="4" t="s">
        <v>24</v>
      </c>
      <c r="E10" s="4"/>
      <c r="F10" s="4" t="s">
        <v>22</v>
      </c>
      <c r="G10" s="4" t="s">
        <v>40</v>
      </c>
      <c r="H10" s="4" t="s">
        <v>31</v>
      </c>
      <c r="I10" s="5" t="s">
        <v>25</v>
      </c>
      <c r="J10" s="6">
        <v>2890783000</v>
      </c>
      <c r="K10" s="6">
        <v>0</v>
      </c>
      <c r="L10" s="6">
        <v>0</v>
      </c>
      <c r="M10" s="6">
        <v>2890783000</v>
      </c>
      <c r="N10" s="6">
        <v>0</v>
      </c>
      <c r="O10" s="6">
        <f t="shared" si="6"/>
        <v>2890783000</v>
      </c>
      <c r="P10" s="6">
        <v>2890783000</v>
      </c>
      <c r="Q10" s="6">
        <v>0</v>
      </c>
      <c r="R10" s="6">
        <v>1764903510</v>
      </c>
      <c r="S10" s="6">
        <v>1764340889</v>
      </c>
      <c r="T10" s="6">
        <v>1764333680</v>
      </c>
      <c r="U10" s="15">
        <f t="shared" si="2"/>
        <v>1125879490</v>
      </c>
      <c r="V10" s="12">
        <f t="shared" si="3"/>
        <v>0.61052784314837882</v>
      </c>
      <c r="W10" s="12">
        <f t="shared" si="4"/>
        <v>0.6103332173324667</v>
      </c>
      <c r="X10" s="12">
        <f t="shared" si="5"/>
        <v>0.6103307235444515</v>
      </c>
      <c r="Y10" s="13"/>
      <c r="Z10" s="13"/>
    </row>
    <row r="11" spans="1:30" ht="44.25" customHeight="1" thickTop="1" thickBot="1" x14ac:dyDescent="0.3">
      <c r="A11" s="4" t="s">
        <v>20</v>
      </c>
      <c r="B11" s="4" t="s">
        <v>21</v>
      </c>
      <c r="C11" s="4" t="s">
        <v>21</v>
      </c>
      <c r="D11" s="4" t="s">
        <v>26</v>
      </c>
      <c r="E11" s="4"/>
      <c r="F11" s="4" t="s">
        <v>22</v>
      </c>
      <c r="G11" s="4" t="s">
        <v>40</v>
      </c>
      <c r="H11" s="4" t="s">
        <v>31</v>
      </c>
      <c r="I11" s="5" t="s">
        <v>27</v>
      </c>
      <c r="J11" s="6">
        <v>1064594000</v>
      </c>
      <c r="K11" s="6">
        <v>0</v>
      </c>
      <c r="L11" s="6">
        <v>0</v>
      </c>
      <c r="M11" s="6">
        <v>1064594000</v>
      </c>
      <c r="N11" s="6">
        <v>0</v>
      </c>
      <c r="O11" s="6">
        <f t="shared" si="6"/>
        <v>1064594000</v>
      </c>
      <c r="P11" s="6">
        <v>1064594000</v>
      </c>
      <c r="Q11" s="6">
        <v>0</v>
      </c>
      <c r="R11" s="6">
        <v>577941577.69000006</v>
      </c>
      <c r="S11" s="6">
        <v>577629282.52999997</v>
      </c>
      <c r="T11" s="6">
        <v>572443810.16999996</v>
      </c>
      <c r="U11" s="15">
        <f t="shared" si="2"/>
        <v>486652422.30999994</v>
      </c>
      <c r="V11" s="12">
        <f t="shared" si="3"/>
        <v>0.54287510326941546</v>
      </c>
      <c r="W11" s="12">
        <f t="shared" si="4"/>
        <v>0.54258175654756646</v>
      </c>
      <c r="X11" s="12">
        <f t="shared" si="5"/>
        <v>0.53771091154937933</v>
      </c>
      <c r="Y11" s="13"/>
      <c r="Z11" s="13"/>
    </row>
    <row r="12" spans="1:30" ht="44.25" customHeight="1" thickTop="1" thickBot="1" x14ac:dyDescent="0.3">
      <c r="A12" s="4" t="s">
        <v>20</v>
      </c>
      <c r="B12" s="4" t="s">
        <v>21</v>
      </c>
      <c r="C12" s="4" t="s">
        <v>21</v>
      </c>
      <c r="D12" s="4" t="s">
        <v>30</v>
      </c>
      <c r="E12" s="4"/>
      <c r="F12" s="4" t="s">
        <v>22</v>
      </c>
      <c r="G12" s="4" t="s">
        <v>40</v>
      </c>
      <c r="H12" s="4" t="s">
        <v>31</v>
      </c>
      <c r="I12" s="5" t="s">
        <v>41</v>
      </c>
      <c r="J12" s="6">
        <v>391021000</v>
      </c>
      <c r="K12" s="6">
        <v>0</v>
      </c>
      <c r="L12" s="6">
        <v>0</v>
      </c>
      <c r="M12" s="6">
        <v>391021000</v>
      </c>
      <c r="N12" s="6">
        <v>391021000</v>
      </c>
      <c r="O12" s="6">
        <f t="shared" si="6"/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15">
        <f t="shared" si="2"/>
        <v>0</v>
      </c>
      <c r="V12" s="12">
        <v>0</v>
      </c>
      <c r="W12" s="12">
        <v>0</v>
      </c>
      <c r="X12" s="12">
        <v>0</v>
      </c>
      <c r="Y12" s="13"/>
      <c r="Z12" s="13"/>
    </row>
    <row r="13" spans="1:30" ht="35.1" customHeight="1" thickTop="1" thickBot="1" x14ac:dyDescent="0.3">
      <c r="A13" s="17" t="s">
        <v>20</v>
      </c>
      <c r="B13" s="17"/>
      <c r="C13" s="17"/>
      <c r="D13" s="17"/>
      <c r="E13" s="17"/>
      <c r="F13" s="17"/>
      <c r="G13" s="17"/>
      <c r="H13" s="17"/>
      <c r="I13" s="18" t="s">
        <v>46</v>
      </c>
      <c r="J13" s="19">
        <f>+J14+J15</f>
        <v>1861014000</v>
      </c>
      <c r="K13" s="19">
        <f t="shared" ref="K13:T13" si="7">+K14+K15</f>
        <v>0</v>
      </c>
      <c r="L13" s="19">
        <f t="shared" si="7"/>
        <v>0</v>
      </c>
      <c r="M13" s="19">
        <f t="shared" si="7"/>
        <v>1861014000</v>
      </c>
      <c r="N13" s="19">
        <f t="shared" si="7"/>
        <v>0</v>
      </c>
      <c r="O13" s="19">
        <f t="shared" si="7"/>
        <v>1861014000</v>
      </c>
      <c r="P13" s="19">
        <f t="shared" si="7"/>
        <v>1829918413.97</v>
      </c>
      <c r="Q13" s="19">
        <f t="shared" si="7"/>
        <v>31095586.030000001</v>
      </c>
      <c r="R13" s="19">
        <f t="shared" si="7"/>
        <v>1655338190.5899999</v>
      </c>
      <c r="S13" s="19">
        <f t="shared" si="7"/>
        <v>1006824331.74</v>
      </c>
      <c r="T13" s="19">
        <f t="shared" si="7"/>
        <v>945406242.74000001</v>
      </c>
      <c r="U13" s="25">
        <f t="shared" si="2"/>
        <v>205675809.41000009</v>
      </c>
      <c r="V13" s="26">
        <f t="shared" si="3"/>
        <v>0.88948185805695168</v>
      </c>
      <c r="W13" s="26">
        <f t="shared" si="4"/>
        <v>0.54100846728718865</v>
      </c>
      <c r="X13" s="26">
        <f t="shared" si="5"/>
        <v>0.50800598100820304</v>
      </c>
      <c r="Y13" s="13"/>
      <c r="Z13" s="13"/>
    </row>
    <row r="14" spans="1:30" ht="35.1" customHeight="1" thickTop="1" thickBot="1" x14ac:dyDescent="0.3">
      <c r="A14" s="4" t="s">
        <v>20</v>
      </c>
      <c r="B14" s="4" t="s">
        <v>24</v>
      </c>
      <c r="C14" s="4" t="s">
        <v>21</v>
      </c>
      <c r="D14" s="4"/>
      <c r="E14" s="4"/>
      <c r="F14" s="4" t="s">
        <v>22</v>
      </c>
      <c r="G14" s="4" t="s">
        <v>40</v>
      </c>
      <c r="H14" s="4" t="s">
        <v>31</v>
      </c>
      <c r="I14" s="5" t="s">
        <v>28</v>
      </c>
      <c r="J14" s="6">
        <v>8000000</v>
      </c>
      <c r="K14" s="6">
        <v>0</v>
      </c>
      <c r="L14" s="6">
        <v>0</v>
      </c>
      <c r="M14" s="6">
        <v>8000000</v>
      </c>
      <c r="N14" s="6">
        <v>0</v>
      </c>
      <c r="O14" s="6">
        <f t="shared" si="6"/>
        <v>8000000</v>
      </c>
      <c r="P14" s="6">
        <v>0</v>
      </c>
      <c r="Q14" s="6">
        <v>8000000</v>
      </c>
      <c r="R14" s="6">
        <v>0</v>
      </c>
      <c r="S14" s="6">
        <v>0</v>
      </c>
      <c r="T14" s="6">
        <v>0</v>
      </c>
      <c r="U14" s="15">
        <f t="shared" si="2"/>
        <v>8000000</v>
      </c>
      <c r="V14" s="12">
        <f t="shared" si="3"/>
        <v>0</v>
      </c>
      <c r="W14" s="12">
        <f t="shared" si="4"/>
        <v>0</v>
      </c>
      <c r="X14" s="12">
        <f t="shared" si="5"/>
        <v>0</v>
      </c>
      <c r="Y14" s="13"/>
      <c r="Z14" s="13"/>
    </row>
    <row r="15" spans="1:30" ht="35.1" customHeight="1" thickTop="1" thickBot="1" x14ac:dyDescent="0.3">
      <c r="A15" s="4" t="s">
        <v>20</v>
      </c>
      <c r="B15" s="4" t="s">
        <v>24</v>
      </c>
      <c r="C15" s="4" t="s">
        <v>24</v>
      </c>
      <c r="D15" s="4"/>
      <c r="E15" s="4"/>
      <c r="F15" s="4" t="s">
        <v>22</v>
      </c>
      <c r="G15" s="4" t="s">
        <v>40</v>
      </c>
      <c r="H15" s="4" t="s">
        <v>31</v>
      </c>
      <c r="I15" s="5" t="s">
        <v>29</v>
      </c>
      <c r="J15" s="6">
        <v>1853014000</v>
      </c>
      <c r="K15" s="6">
        <v>0</v>
      </c>
      <c r="L15" s="6">
        <v>0</v>
      </c>
      <c r="M15" s="6">
        <v>1853014000</v>
      </c>
      <c r="N15" s="6">
        <v>0</v>
      </c>
      <c r="O15" s="6">
        <f t="shared" si="6"/>
        <v>1853014000</v>
      </c>
      <c r="P15" s="6">
        <v>1829918413.97</v>
      </c>
      <c r="Q15" s="6">
        <v>23095586.030000001</v>
      </c>
      <c r="R15" s="6">
        <v>1655338190.5899999</v>
      </c>
      <c r="S15" s="6">
        <v>1006824331.74</v>
      </c>
      <c r="T15" s="6">
        <v>945406242.74000001</v>
      </c>
      <c r="U15" s="15">
        <f t="shared" si="2"/>
        <v>197675809.41000009</v>
      </c>
      <c r="V15" s="12">
        <f t="shared" si="3"/>
        <v>0.89332200975815612</v>
      </c>
      <c r="W15" s="12">
        <f t="shared" si="4"/>
        <v>0.54334415807975545</v>
      </c>
      <c r="X15" s="12">
        <f t="shared" si="5"/>
        <v>0.51019919047562512</v>
      </c>
      <c r="Y15" s="13"/>
      <c r="Z15" s="13"/>
    </row>
    <row r="16" spans="1:30" ht="35.1" customHeight="1" thickTop="1" thickBot="1" x14ac:dyDescent="0.3">
      <c r="A16" s="17" t="s">
        <v>20</v>
      </c>
      <c r="B16" s="17"/>
      <c r="C16" s="17"/>
      <c r="D16" s="17"/>
      <c r="E16" s="17"/>
      <c r="F16" s="17"/>
      <c r="G16" s="17"/>
      <c r="H16" s="17"/>
      <c r="I16" s="18" t="s">
        <v>47</v>
      </c>
      <c r="J16" s="19">
        <f>+J17</f>
        <v>119250000</v>
      </c>
      <c r="K16" s="19">
        <f t="shared" ref="K16:T16" si="8">+K17</f>
        <v>0</v>
      </c>
      <c r="L16" s="19">
        <f t="shared" si="8"/>
        <v>0</v>
      </c>
      <c r="M16" s="19">
        <f t="shared" si="8"/>
        <v>119250000</v>
      </c>
      <c r="N16" s="19">
        <f t="shared" si="8"/>
        <v>0</v>
      </c>
      <c r="O16" s="19">
        <f t="shared" si="8"/>
        <v>119250000</v>
      </c>
      <c r="P16" s="19">
        <f t="shared" si="8"/>
        <v>119250000</v>
      </c>
      <c r="Q16" s="19">
        <f t="shared" si="8"/>
        <v>0</v>
      </c>
      <c r="R16" s="19">
        <f t="shared" si="8"/>
        <v>17057472</v>
      </c>
      <c r="S16" s="19">
        <f t="shared" si="8"/>
        <v>17057472</v>
      </c>
      <c r="T16" s="19">
        <f t="shared" si="8"/>
        <v>17057472</v>
      </c>
      <c r="U16" s="25">
        <f t="shared" si="2"/>
        <v>102192528</v>
      </c>
      <c r="V16" s="26">
        <f t="shared" si="3"/>
        <v>0.14303959748427672</v>
      </c>
      <c r="W16" s="26">
        <f t="shared" si="4"/>
        <v>0.14303959748427672</v>
      </c>
      <c r="X16" s="26">
        <f t="shared" si="5"/>
        <v>0.14303959748427672</v>
      </c>
      <c r="Y16" s="13"/>
      <c r="Z16" s="13"/>
    </row>
    <row r="17" spans="1:26" ht="48" customHeight="1" thickTop="1" thickBot="1" x14ac:dyDescent="0.3">
      <c r="A17" s="4" t="s">
        <v>20</v>
      </c>
      <c r="B17" s="4" t="s">
        <v>26</v>
      </c>
      <c r="C17" s="4" t="s">
        <v>30</v>
      </c>
      <c r="D17" s="4" t="s">
        <v>24</v>
      </c>
      <c r="E17" s="4" t="s">
        <v>32</v>
      </c>
      <c r="F17" s="4" t="s">
        <v>22</v>
      </c>
      <c r="G17" s="4" t="s">
        <v>40</v>
      </c>
      <c r="H17" s="4" t="s">
        <v>31</v>
      </c>
      <c r="I17" s="5" t="s">
        <v>33</v>
      </c>
      <c r="J17" s="6">
        <v>119250000</v>
      </c>
      <c r="K17" s="6">
        <v>0</v>
      </c>
      <c r="L17" s="6">
        <v>0</v>
      </c>
      <c r="M17" s="6">
        <v>119250000</v>
      </c>
      <c r="N17" s="6">
        <v>0</v>
      </c>
      <c r="O17" s="6">
        <f t="shared" si="6"/>
        <v>119250000</v>
      </c>
      <c r="P17" s="6">
        <v>119250000</v>
      </c>
      <c r="Q17" s="6">
        <v>0</v>
      </c>
      <c r="R17" s="6">
        <v>17057472</v>
      </c>
      <c r="S17" s="6">
        <v>17057472</v>
      </c>
      <c r="T17" s="6">
        <v>17057472</v>
      </c>
      <c r="U17" s="15">
        <f t="shared" si="2"/>
        <v>102192528</v>
      </c>
      <c r="V17" s="12">
        <f t="shared" si="3"/>
        <v>0.14303959748427672</v>
      </c>
      <c r="W17" s="12">
        <f t="shared" si="4"/>
        <v>0.14303959748427672</v>
      </c>
      <c r="X17" s="12">
        <f t="shared" si="5"/>
        <v>0.14303959748427672</v>
      </c>
      <c r="Y17" s="13"/>
      <c r="Z17" s="13"/>
    </row>
    <row r="18" spans="1:26" ht="35.1" customHeight="1" thickTop="1" thickBot="1" x14ac:dyDescent="0.3">
      <c r="A18" s="17" t="s">
        <v>20</v>
      </c>
      <c r="B18" s="17"/>
      <c r="C18" s="17"/>
      <c r="D18" s="17"/>
      <c r="E18" s="17"/>
      <c r="F18" s="17"/>
      <c r="G18" s="17"/>
      <c r="H18" s="17"/>
      <c r="I18" s="18" t="s">
        <v>49</v>
      </c>
      <c r="J18" s="19">
        <f>+J19</f>
        <v>3708000</v>
      </c>
      <c r="K18" s="19">
        <f t="shared" ref="K18:T18" si="9">+K19</f>
        <v>0</v>
      </c>
      <c r="L18" s="19">
        <f t="shared" si="9"/>
        <v>0</v>
      </c>
      <c r="M18" s="19">
        <f t="shared" si="9"/>
        <v>3708000</v>
      </c>
      <c r="N18" s="19">
        <f t="shared" si="9"/>
        <v>0</v>
      </c>
      <c r="O18" s="19">
        <f t="shared" si="9"/>
        <v>3708000</v>
      </c>
      <c r="P18" s="19">
        <f t="shared" si="9"/>
        <v>1289000</v>
      </c>
      <c r="Q18" s="19">
        <f t="shared" si="9"/>
        <v>2419000</v>
      </c>
      <c r="R18" s="19">
        <f t="shared" si="9"/>
        <v>1289000</v>
      </c>
      <c r="S18" s="19">
        <f t="shared" si="9"/>
        <v>1289000</v>
      </c>
      <c r="T18" s="19">
        <f t="shared" si="9"/>
        <v>1289000</v>
      </c>
      <c r="U18" s="25">
        <f t="shared" si="2"/>
        <v>2419000</v>
      </c>
      <c r="V18" s="26">
        <f t="shared" si="3"/>
        <v>0.34762675296655882</v>
      </c>
      <c r="W18" s="26">
        <f t="shared" si="4"/>
        <v>0.34762675296655882</v>
      </c>
      <c r="X18" s="26">
        <f t="shared" si="5"/>
        <v>0.34762675296655882</v>
      </c>
      <c r="Y18" s="13"/>
      <c r="Z18" s="13"/>
    </row>
    <row r="19" spans="1:26" ht="35.1" customHeight="1" thickTop="1" thickBot="1" x14ac:dyDescent="0.3">
      <c r="A19" s="4" t="s">
        <v>20</v>
      </c>
      <c r="B19" s="4" t="s">
        <v>34</v>
      </c>
      <c r="C19" s="4" t="s">
        <v>21</v>
      </c>
      <c r="D19" s="4"/>
      <c r="E19" s="4"/>
      <c r="F19" s="4" t="s">
        <v>22</v>
      </c>
      <c r="G19" s="4" t="s">
        <v>40</v>
      </c>
      <c r="H19" s="4" t="s">
        <v>31</v>
      </c>
      <c r="I19" s="5" t="s">
        <v>35</v>
      </c>
      <c r="J19" s="6">
        <v>3708000</v>
      </c>
      <c r="K19" s="6">
        <v>0</v>
      </c>
      <c r="L19" s="6">
        <v>0</v>
      </c>
      <c r="M19" s="6">
        <v>3708000</v>
      </c>
      <c r="N19" s="6">
        <v>0</v>
      </c>
      <c r="O19" s="6">
        <f t="shared" si="6"/>
        <v>3708000</v>
      </c>
      <c r="P19" s="6">
        <v>1289000</v>
      </c>
      <c r="Q19" s="6">
        <v>2419000</v>
      </c>
      <c r="R19" s="6">
        <v>1289000</v>
      </c>
      <c r="S19" s="6">
        <v>1289000</v>
      </c>
      <c r="T19" s="6">
        <v>1289000</v>
      </c>
      <c r="U19" s="15">
        <f t="shared" si="2"/>
        <v>2419000</v>
      </c>
      <c r="V19" s="12">
        <f t="shared" si="3"/>
        <v>0.34762675296655882</v>
      </c>
      <c r="W19" s="12">
        <f t="shared" si="4"/>
        <v>0.34762675296655882</v>
      </c>
      <c r="X19" s="12">
        <f t="shared" si="5"/>
        <v>0.34762675296655882</v>
      </c>
      <c r="Y19" s="13"/>
      <c r="Z19" s="13"/>
    </row>
    <row r="20" spans="1:26" ht="35.1" customHeight="1" thickTop="1" thickBot="1" x14ac:dyDescent="0.3">
      <c r="A20" s="17" t="s">
        <v>36</v>
      </c>
      <c r="B20" s="17"/>
      <c r="C20" s="17"/>
      <c r="D20" s="17"/>
      <c r="E20" s="17"/>
      <c r="F20" s="17"/>
      <c r="G20" s="17"/>
      <c r="H20" s="17"/>
      <c r="I20" s="18" t="s">
        <v>48</v>
      </c>
      <c r="J20" s="19">
        <f>+J21</f>
        <v>5200000000</v>
      </c>
      <c r="K20" s="19">
        <f t="shared" ref="K20:T20" si="10">+K21</f>
        <v>0</v>
      </c>
      <c r="L20" s="19">
        <f t="shared" si="10"/>
        <v>0</v>
      </c>
      <c r="M20" s="19">
        <f t="shared" si="10"/>
        <v>5200000000</v>
      </c>
      <c r="N20" s="19">
        <f t="shared" si="10"/>
        <v>0</v>
      </c>
      <c r="O20" s="19">
        <f t="shared" si="10"/>
        <v>5200000000</v>
      </c>
      <c r="P20" s="19">
        <f t="shared" si="10"/>
        <v>5037756435.25</v>
      </c>
      <c r="Q20" s="19">
        <f t="shared" si="10"/>
        <v>162243564.75</v>
      </c>
      <c r="R20" s="19">
        <f t="shared" si="10"/>
        <v>4365313172.25</v>
      </c>
      <c r="S20" s="19">
        <f t="shared" si="10"/>
        <v>2079739086.5</v>
      </c>
      <c r="T20" s="19">
        <f t="shared" si="10"/>
        <v>1938175961.5</v>
      </c>
      <c r="U20" s="25">
        <f t="shared" si="2"/>
        <v>834686827.75</v>
      </c>
      <c r="V20" s="26">
        <f t="shared" si="3"/>
        <v>0.83948330235576918</v>
      </c>
      <c r="W20" s="26">
        <f t="shared" si="4"/>
        <v>0.39994982432692305</v>
      </c>
      <c r="X20" s="26">
        <f t="shared" si="5"/>
        <v>0.37272614644230767</v>
      </c>
      <c r="Y20" s="13"/>
      <c r="Z20" s="13"/>
    </row>
    <row r="21" spans="1:26" ht="74.25" customHeight="1" thickTop="1" thickBot="1" x14ac:dyDescent="0.3">
      <c r="A21" s="4" t="s">
        <v>36</v>
      </c>
      <c r="B21" s="4" t="s">
        <v>37</v>
      </c>
      <c r="C21" s="4" t="s">
        <v>38</v>
      </c>
      <c r="D21" s="4" t="s">
        <v>39</v>
      </c>
      <c r="E21" s="4"/>
      <c r="F21" s="4" t="s">
        <v>22</v>
      </c>
      <c r="G21" s="4" t="s">
        <v>40</v>
      </c>
      <c r="H21" s="4" t="s">
        <v>31</v>
      </c>
      <c r="I21" s="5" t="s">
        <v>42</v>
      </c>
      <c r="J21" s="6">
        <v>5200000000</v>
      </c>
      <c r="K21" s="6">
        <v>0</v>
      </c>
      <c r="L21" s="6">
        <v>0</v>
      </c>
      <c r="M21" s="6">
        <v>5200000000</v>
      </c>
      <c r="N21" s="6">
        <v>0</v>
      </c>
      <c r="O21" s="6">
        <f t="shared" si="6"/>
        <v>5200000000</v>
      </c>
      <c r="P21" s="6">
        <v>5037756435.25</v>
      </c>
      <c r="Q21" s="6">
        <v>162243564.75</v>
      </c>
      <c r="R21" s="6">
        <v>4365313172.25</v>
      </c>
      <c r="S21" s="6">
        <v>2079739086.5</v>
      </c>
      <c r="T21" s="6">
        <v>1938175961.5</v>
      </c>
      <c r="U21" s="15">
        <f t="shared" si="2"/>
        <v>834686827.75</v>
      </c>
      <c r="V21" s="12">
        <f t="shared" si="3"/>
        <v>0.83948330235576918</v>
      </c>
      <c r="W21" s="12">
        <f t="shared" si="4"/>
        <v>0.39994982432692305</v>
      </c>
      <c r="X21" s="12">
        <f t="shared" si="5"/>
        <v>0.37272614644230767</v>
      </c>
      <c r="Y21" s="13"/>
      <c r="Z21" s="13"/>
    </row>
    <row r="22" spans="1:26" ht="35.1" customHeight="1" thickTop="1" thickBot="1" x14ac:dyDescent="0.3">
      <c r="A22" s="4" t="s">
        <v>0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5" t="s">
        <v>63</v>
      </c>
      <c r="J22" s="6">
        <f>+J7+J20</f>
        <v>19415899000</v>
      </c>
      <c r="K22" s="6">
        <f t="shared" ref="K22:T22" si="11">+K7+K20</f>
        <v>0</v>
      </c>
      <c r="L22" s="6">
        <f t="shared" si="11"/>
        <v>0</v>
      </c>
      <c r="M22" s="6">
        <f t="shared" si="11"/>
        <v>19415899000</v>
      </c>
      <c r="N22" s="6">
        <f t="shared" si="11"/>
        <v>391021000</v>
      </c>
      <c r="O22" s="6">
        <f t="shared" si="11"/>
        <v>19024878000</v>
      </c>
      <c r="P22" s="6">
        <f t="shared" si="11"/>
        <v>18829119849.220001</v>
      </c>
      <c r="Q22" s="6">
        <f t="shared" si="11"/>
        <v>195758150.78</v>
      </c>
      <c r="R22" s="6">
        <f t="shared" si="11"/>
        <v>13120096850.050001</v>
      </c>
      <c r="S22" s="6">
        <f t="shared" si="11"/>
        <v>10184405804.009998</v>
      </c>
      <c r="T22" s="6">
        <f t="shared" si="11"/>
        <v>9971175407.8499985</v>
      </c>
      <c r="U22" s="15">
        <f t="shared" si="2"/>
        <v>5904781149.9499989</v>
      </c>
      <c r="V22" s="12">
        <f t="shared" si="3"/>
        <v>0.68962843546486874</v>
      </c>
      <c r="W22" s="12">
        <f t="shared" si="4"/>
        <v>0.53532042644425881</v>
      </c>
      <c r="X22" s="12">
        <f t="shared" si="5"/>
        <v>0.52411244938600909</v>
      </c>
      <c r="Y22" s="13"/>
      <c r="Z22" s="13"/>
    </row>
    <row r="23" spans="1:26" ht="0" hidden="1" customHeight="1" x14ac:dyDescent="0.25"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6"/>
      <c r="V23" s="14"/>
      <c r="W23" s="14"/>
      <c r="X23" s="14"/>
      <c r="Y23" s="13"/>
      <c r="Z23" s="13"/>
    </row>
    <row r="24" spans="1:26" ht="33.950000000000003" customHeight="1" thickTop="1" x14ac:dyDescent="0.25">
      <c r="A24" s="27" t="s">
        <v>58</v>
      </c>
      <c r="B24" s="27"/>
      <c r="C24" s="27"/>
      <c r="D24" s="27"/>
      <c r="E24" s="27"/>
      <c r="F24" s="27"/>
      <c r="G24" s="27"/>
      <c r="H24" s="28"/>
      <c r="I24" s="27"/>
      <c r="J24" s="27"/>
      <c r="K24" s="27"/>
      <c r="L24" s="27"/>
      <c r="M24" s="29"/>
      <c r="N24" s="29"/>
      <c r="T24" s="30"/>
      <c r="U24" s="31"/>
      <c r="V24" s="30"/>
      <c r="W24" s="30"/>
      <c r="X24" s="2"/>
      <c r="Y24" s="13"/>
      <c r="Z24" s="13"/>
    </row>
    <row r="25" spans="1:26" x14ac:dyDescent="0.25">
      <c r="A25" s="27" t="s">
        <v>59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/>
      <c r="N25" s="29"/>
      <c r="T25" s="30"/>
      <c r="U25" s="31"/>
      <c r="V25" s="30"/>
      <c r="W25" s="30"/>
      <c r="X25" s="2"/>
      <c r="Y25" s="13"/>
      <c r="Z25" s="13"/>
    </row>
    <row r="26" spans="1:26" x14ac:dyDescent="0.25">
      <c r="A26" s="27" t="s">
        <v>60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/>
      <c r="N26" s="29"/>
      <c r="T26" s="30"/>
      <c r="U26" s="31"/>
      <c r="V26" s="30"/>
      <c r="W26" s="30"/>
      <c r="X26" s="2"/>
      <c r="Y26" s="13"/>
      <c r="Z26" s="13"/>
    </row>
    <row r="27" spans="1:26" x14ac:dyDescent="0.25">
      <c r="A27" s="29" t="s">
        <v>61</v>
      </c>
      <c r="T27" s="30"/>
      <c r="U27" s="31"/>
      <c r="V27" s="30"/>
      <c r="W27" s="30"/>
      <c r="X27" s="2"/>
      <c r="Y27" s="13"/>
      <c r="Z27" s="13"/>
    </row>
    <row r="28" spans="1:26" x14ac:dyDescent="0.25">
      <c r="A28" s="29" t="s">
        <v>62</v>
      </c>
      <c r="T28" s="30"/>
      <c r="U28" s="31"/>
      <c r="V28" s="30"/>
      <c r="W28" s="30"/>
      <c r="X28" s="2"/>
      <c r="Y28" s="13"/>
      <c r="Z28" s="13"/>
    </row>
    <row r="29" spans="1:26" x14ac:dyDescent="0.25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6"/>
      <c r="V29" s="14"/>
      <c r="W29" s="14"/>
      <c r="X29" s="14"/>
      <c r="Y29" s="13"/>
      <c r="Z29" s="13"/>
    </row>
    <row r="30" spans="1:26" x14ac:dyDescent="0.25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/>
      <c r="V30" s="14"/>
      <c r="W30" s="14"/>
      <c r="X30" s="14"/>
      <c r="Y30" s="13"/>
      <c r="Z30" s="13"/>
    </row>
    <row r="31" spans="1:26" x14ac:dyDescent="0.25"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/>
      <c r="V31" s="14"/>
      <c r="W31" s="14"/>
      <c r="X31" s="14"/>
      <c r="Y31" s="13"/>
      <c r="Z31" s="13"/>
    </row>
    <row r="32" spans="1:26" x14ac:dyDescent="0.25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6"/>
      <c r="V32" s="14"/>
      <c r="W32" s="14"/>
      <c r="X32" s="14"/>
      <c r="Y32" s="13"/>
      <c r="Z32" s="13"/>
    </row>
    <row r="33" spans="10:26" x14ac:dyDescent="0.25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/>
      <c r="V33" s="14"/>
      <c r="W33" s="14"/>
      <c r="X33" s="14"/>
      <c r="Y33" s="13"/>
      <c r="Z33" s="13"/>
    </row>
    <row r="34" spans="10:26" x14ac:dyDescent="0.25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/>
      <c r="V34" s="14"/>
      <c r="W34" s="14"/>
      <c r="X34" s="14"/>
      <c r="Y34" s="13"/>
      <c r="Z34" s="13"/>
    </row>
    <row r="35" spans="10:26" x14ac:dyDescent="0.25">
      <c r="U35" s="16"/>
      <c r="V35" s="14"/>
      <c r="W35" s="14"/>
      <c r="X35" s="14"/>
      <c r="Y35" s="3"/>
    </row>
    <row r="36" spans="10:26" x14ac:dyDescent="0.25">
      <c r="U36" s="16"/>
      <c r="V36" s="14"/>
      <c r="W36" s="14"/>
      <c r="X36" s="14"/>
      <c r="Y36" s="3"/>
    </row>
    <row r="37" spans="10:26" x14ac:dyDescent="0.25">
      <c r="U37" s="16"/>
      <c r="V37" s="14"/>
      <c r="W37" s="14"/>
      <c r="X37" s="14"/>
      <c r="Y37" s="3"/>
    </row>
    <row r="38" spans="10:26" x14ac:dyDescent="0.25">
      <c r="U38" s="16"/>
      <c r="V38" s="14"/>
      <c r="W38" s="14"/>
      <c r="X38" s="14"/>
      <c r="Y38" s="3"/>
    </row>
    <row r="39" spans="10:26" x14ac:dyDescent="0.25">
      <c r="U39" s="16"/>
      <c r="V39" s="14"/>
      <c r="W39" s="14"/>
      <c r="X39" s="14"/>
      <c r="Y39" s="3"/>
    </row>
    <row r="40" spans="10:26" x14ac:dyDescent="0.25">
      <c r="U40" s="16"/>
      <c r="V40" s="14"/>
      <c r="W40" s="14"/>
      <c r="X40" s="14"/>
      <c r="Y40" s="3"/>
    </row>
    <row r="41" spans="10:26" x14ac:dyDescent="0.25">
      <c r="V41" s="2"/>
      <c r="W41" s="2"/>
      <c r="X41" s="2"/>
      <c r="Y41" s="3"/>
    </row>
    <row r="42" spans="10:26" x14ac:dyDescent="0.25">
      <c r="V42" s="2"/>
      <c r="W42" s="2"/>
      <c r="X42" s="2"/>
      <c r="Y42" s="3"/>
    </row>
    <row r="43" spans="10:26" x14ac:dyDescent="0.25">
      <c r="V43" s="2"/>
      <c r="W43" s="2"/>
      <c r="X43" s="2"/>
      <c r="Y43" s="3"/>
    </row>
    <row r="44" spans="10:26" x14ac:dyDescent="0.25">
      <c r="V44" s="2"/>
      <c r="W44" s="2"/>
      <c r="X44" s="2"/>
      <c r="Y44" s="3"/>
    </row>
    <row r="45" spans="10:26" x14ac:dyDescent="0.25">
      <c r="V45" s="2"/>
      <c r="W45" s="2"/>
      <c r="X45" s="2"/>
      <c r="Y45" s="3"/>
    </row>
  </sheetData>
  <mergeCells count="3">
    <mergeCell ref="A2:X2"/>
    <mergeCell ref="A3:X3"/>
    <mergeCell ref="A4:X4"/>
  </mergeCells>
  <printOptions horizontalCentered="1"/>
  <pageMargins left="0.59055118110236227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2019-09-06T19:49:10Z</cp:lastPrinted>
  <dcterms:created xsi:type="dcterms:W3CDTF">2019-09-03T17:52:22Z</dcterms:created>
  <dcterms:modified xsi:type="dcterms:W3CDTF">2019-09-06T20:40:59Z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