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<sst xmlns="http://schemas.openxmlformats.org/spreadsheetml/2006/main" count="73" uniqueCount="33">
  <si>
    <t xml:space="preserve">FUNCIONAMIENTO </t>
  </si>
  <si>
    <t>Gastos de Personal</t>
  </si>
  <si>
    <t xml:space="preserve">INVERSION 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</si>
  <si>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</si>
  <si>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</si>
  <si>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</si>
  <si>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</si>
  <si>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</si>
  <si>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PAGO /APR   (%)</t>
  </si>
  <si>
    <t>COM /APR     (%)</t>
  </si>
  <si>
    <t>OBLIGACIONES      ($)</t>
  </si>
  <si>
    <t>APROPIACIÓN INICIAL ($)</t>
  </si>
  <si>
    <t xml:space="preserve">MINISTERIO DE COMERCIO INDUSTRIA Y TURISMO -  UNIDAD EJECUTORA 3501-01 GESTIÓN GENERAL </t>
  </si>
  <si>
    <t xml:space="preserve">Adquisición de Bienes y Servicios </t>
  </si>
  <si>
    <t>COMPROMISOS  ($)</t>
  </si>
  <si>
    <t>BLOQUEOS ($)</t>
  </si>
  <si>
    <t>APR. VIGENTE DESPUES DE BLOQUEOS ($)</t>
  </si>
  <si>
    <t>COMPROMISOS ($)</t>
  </si>
  <si>
    <t>Gastos por Tributos, Multas, Sanciones e Intereses de Mora</t>
  </si>
  <si>
    <t>OBLIGACIONES       ($)</t>
  </si>
  <si>
    <t>COMPROMISOS       ($)</t>
  </si>
  <si>
    <t xml:space="preserve">   PAGOS                 ($)</t>
  </si>
  <si>
    <t>A</t>
  </si>
  <si>
    <t>C</t>
  </si>
  <si>
    <t>TOTAL  (A+C)</t>
  </si>
  <si>
    <t xml:space="preserve">Fuente de Información: SIIF Nación </t>
  </si>
  <si>
    <r>
      <rPr>
        <b/>
        <sz val="8"/>
        <rFont val="Arial"/>
        <family val="2"/>
      </rPr>
      <t>Nota1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</si>
  <si>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Nota2</t>
    </r>
    <r>
      <rPr>
        <sz val="8"/>
        <rFont val="Arial"/>
        <family val="2"/>
      </rPr>
      <t xml:space="preserve">:Decreto No. 2590 del 23 de diciembre de 2022.  Por el cual se liquida el Presupuesto General de la Nación para la vigencia fiscal de 2023, se detallan las apropiaciones y se clasifican y definen los gastos. </t>
    </r>
  </si>
  <si>
    <t>MINISTERIO DE COMERCIO INDUSTRIA Y TURISMO - UNIDAD EJECUTORA 3501-02 DIRECCIÓN GENERAL DE COMERCIO EXTERIOR</t>
  </si>
  <si>
    <t>OBL  /APR   (%)</t>
  </si>
  <si>
    <t xml:space="preserve">INFORME DE EJECUCIÓN PRESUPUESTAL ACUMULADA MARZO 31 DE 2024 </t>
  </si>
  <si>
    <t xml:space="preserve">INFORME DE EJECUCIÓN PRESUPUESTAL ACUMULADA  MARZO 31 DE 2024 </t>
  </si>
  <si>
    <t xml:space="preserve">FECHA DE GENERACIÓN: ABRIL 1 DE 2024 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</si>
</sst>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0;[Red]0.00"/>
    <numFmt numFmtId="193" formatCode="0.000%"/>
    <numFmt numFmtId="194" formatCode="[$-240A]dddd\,\ dd&quot; de &quot;mmmm&quot; de &quot;yyyy"/>
    <numFmt numFmtId="195" formatCode="0_ ;[Red]\-0\ "/>
    <numFmt numFmtId="196" formatCode="0_ ;\-0\ "/>
    <numFmt numFmtId="197" formatCode="0;[Red]0"/>
    <numFmt numFmtId="198" formatCode="[$-240A]h:mm:ss\ AM/PM"/>
    <numFmt numFmtId="199" formatCode="#,##0_ ;\-#,##0\ "/>
    <numFmt numFmtId="200" formatCode="#,##0_ ;[Red]\-#,##0\ "/>
    <numFmt numFmtId="201" formatCode="0.00_ ;[Red]\-0.00\ "/>
    <numFmt numFmtId="202" formatCode="0.00_ ;\-0.00\ "/>
    <numFmt numFmtId="203" formatCode="#,##0;[Red]#,##0"/>
    <numFmt numFmtId="204" formatCode="&quot;$&quot;#,##0.00"/>
    <numFmt numFmtId="205" formatCode="#,##0.000000000000"/>
    <numFmt numFmtId="206" formatCode="[$-1240A]&quot;$&quot;\ #,##0.00;\(&quot;$&quot;\ #,##0.00\)"/>
    <numFmt numFmtId="207" formatCode="[$-1240A]&quot;$&quot;\ #,##0.00;\-&quot;$&quot;\ #,##0.00"/>
    <numFmt numFmtId="208" formatCode="#,##0.00_ ;\-#,##0.00\ 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name val="Montserrat"/>
      <family val="0"/>
    </font>
    <font>
      <b/>
      <sz val="7"/>
      <name val="Montserrat"/>
      <family val="0"/>
    </font>
    <font>
      <sz val="8"/>
      <name val="Montserrat"/>
      <family val="0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9"/>
      <color theme="1" tint="0.0499899983406066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theme="1" tint="0.04998999834060669"/>
      <name val="Arial Narrow"/>
      <family val="2"/>
    </font>
    <font>
      <b/>
      <sz val="9"/>
      <color rgb="FF000000"/>
      <name val="Arial"/>
      <family val="2"/>
    </font>
    <font>
      <sz val="9"/>
      <color theme="1" tint="0.0499899983406066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theme="1" tint="0.0499899983406066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1" tint="0.04998999834060669"/>
      </right>
      <top>
        <color indexed="63"/>
      </top>
      <bottom>
        <color indexed="63"/>
      </bottom>
    </border>
    <border>
      <left style="thick">
        <color theme="1" tint="0.04998999834060669"/>
      </left>
      <right>
        <color indexed="63"/>
      </right>
      <top>
        <color indexed="63"/>
      </top>
      <bottom style="thick">
        <color theme="1" tint="0.04998999834060669"/>
      </bottom>
    </border>
    <border>
      <left>
        <color indexed="63"/>
      </left>
      <right>
        <color indexed="63"/>
      </right>
      <top>
        <color indexed="63"/>
      </top>
      <bottom style="thick">
        <color theme="1" tint="0.04998999834060669"/>
      </bottom>
    </border>
    <border>
      <left>
        <color indexed="63"/>
      </left>
      <right style="thick">
        <color theme="1" tint="0.04998999834060669"/>
      </right>
      <top>
        <color indexed="63"/>
      </top>
      <bottom style="thick">
        <color theme="1" tint="0.04998999834060669"/>
      </bottom>
    </border>
    <border>
      <left style="thick">
        <color theme="1" tint="0.04998999834060669"/>
      </left>
      <right>
        <color indexed="63"/>
      </right>
      <top style="thick">
        <color theme="1" tint="0.04998999834060669"/>
      </top>
      <bottom>
        <color indexed="63"/>
      </bottom>
    </border>
    <border>
      <left>
        <color indexed="63"/>
      </left>
      <right>
        <color indexed="63"/>
      </right>
      <top style="thick">
        <color theme="1" tint="0.04998999834060669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theme="1" tint="0.04998999834060669"/>
      </right>
      <top style="thick">
        <color theme="1" tint="0.04998999834060669"/>
      </top>
      <bottom style="medium"/>
    </border>
    <border>
      <left>
        <color indexed="63"/>
      </left>
      <right style="thick"/>
      <top style="thick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23">
    <xf numFmtId="0" fontId="0" fillId="0" borderId="0" xfId="0" applyAlignment="1">
      <alignment/>
    </xf>
    <xf numFmtId="4" fontId="0" fillId="0" borderId="0" xfId="0" applyNumberFormat="1" applyAlignment="1">
      <alignment/>
    </xf>
    <xf numFmtId="10" fontId="4" fillId="0" borderId="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4" fontId="4" fillId="0" borderId="0" xfId="0" applyNumberFormat="1" applyFont="1" applyAlignment="1">
      <alignment horizontal="centerContinuous" vertical="center" wrapText="1"/>
    </xf>
    <xf numFmtId="4" fontId="4" fillId="0" borderId="0" xfId="0" applyNumberFormat="1" applyFont="1" applyBorder="1" applyAlignment="1">
      <alignment horizontal="centerContinuous" vertical="center" wrapText="1"/>
    </xf>
    <xf numFmtId="4" fontId="55" fillId="0" borderId="0" xfId="0" applyNumberFormat="1" applyFont="1" applyFill="1" applyBorder="1" applyAlignment="1">
      <alignment horizontal="right" vertical="center" wrapText="1"/>
    </xf>
    <xf numFmtId="10" fontId="3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55" fillId="0" borderId="0" xfId="0" applyNumberFormat="1" applyFont="1" applyFill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10" fontId="4" fillId="33" borderId="0" xfId="0" applyNumberFormat="1" applyFont="1" applyFill="1" applyBorder="1" applyAlignment="1">
      <alignment horizontal="right" vertical="center" wrapText="1"/>
    </xf>
    <xf numFmtId="10" fontId="56" fillId="2" borderId="0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left" vertical="center" wrapText="1"/>
    </xf>
    <xf numFmtId="4" fontId="4" fillId="2" borderId="0" xfId="0" applyNumberFormat="1" applyFont="1" applyFill="1" applyBorder="1" applyAlignment="1">
      <alignment horizontal="right" vertical="center" wrapText="1"/>
    </xf>
    <xf numFmtId="10" fontId="4" fillId="2" borderId="0" xfId="0" applyNumberFormat="1" applyFont="1" applyFill="1" applyBorder="1" applyAlignment="1">
      <alignment horizontal="right" vertical="center" wrapText="1"/>
    </xf>
    <xf numFmtId="10" fontId="4" fillId="2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57" fillId="34" borderId="12" xfId="0" applyFont="1" applyFill="1" applyBorder="1" applyAlignment="1">
      <alignment/>
    </xf>
    <xf numFmtId="0" fontId="58" fillId="34" borderId="13" xfId="0" applyFont="1" applyFill="1" applyBorder="1" applyAlignment="1">
      <alignment horizontal="center" vertical="center"/>
    </xf>
    <xf numFmtId="4" fontId="58" fillId="34" borderId="13" xfId="0" applyNumberFormat="1" applyFont="1" applyFill="1" applyBorder="1" applyAlignment="1">
      <alignment horizontal="center" vertical="justify" wrapText="1"/>
    </xf>
    <xf numFmtId="0" fontId="58" fillId="34" borderId="13" xfId="0" applyFont="1" applyFill="1" applyBorder="1" applyAlignment="1">
      <alignment horizontal="center" vertical="justify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2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0" fontId="4" fillId="2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/>
    </xf>
    <xf numFmtId="10" fontId="56" fillId="2" borderId="18" xfId="0" applyNumberFormat="1" applyFont="1" applyFill="1" applyBorder="1" applyAlignment="1">
      <alignment horizontal="right" vertical="center" wrapText="1"/>
    </xf>
    <xf numFmtId="4" fontId="4" fillId="2" borderId="16" xfId="0" applyNumberFormat="1" applyFont="1" applyFill="1" applyBorder="1" applyAlignment="1">
      <alignment horizontal="right" vertical="center" wrapText="1"/>
    </xf>
    <xf numFmtId="4" fontId="59" fillId="0" borderId="0" xfId="0" applyNumberFormat="1" applyFont="1" applyFill="1" applyBorder="1" applyAlignment="1">
      <alignment horizontal="right" vertical="center" wrapText="1" readingOrder="1"/>
    </xf>
    <xf numFmtId="4" fontId="4" fillId="0" borderId="0" xfId="0" applyNumberFormat="1" applyFont="1" applyFill="1" applyBorder="1" applyAlignment="1">
      <alignment horizontal="right" vertical="center" wrapText="1"/>
    </xf>
    <xf numFmtId="10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16" xfId="0" applyFont="1" applyBorder="1" applyAlignment="1">
      <alignment/>
    </xf>
    <xf numFmtId="4" fontId="4" fillId="2" borderId="18" xfId="0" applyNumberFormat="1" applyFont="1" applyFill="1" applyBorder="1" applyAlignment="1">
      <alignment horizontal="right" vertical="center" wrapText="1"/>
    </xf>
    <xf numFmtId="4" fontId="4" fillId="2" borderId="17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60" fillId="0" borderId="0" xfId="0" applyNumberFormat="1" applyFont="1" applyFill="1" applyBorder="1" applyAlignment="1">
      <alignment horizontal="right" vertical="center" wrapText="1" readingOrder="1"/>
    </xf>
    <xf numFmtId="4" fontId="4" fillId="2" borderId="0" xfId="0" applyNumberFormat="1" applyFont="1" applyFill="1" applyBorder="1" applyAlignment="1">
      <alignment vertical="center" wrapText="1"/>
    </xf>
    <xf numFmtId="0" fontId="56" fillId="2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/>
    </xf>
    <xf numFmtId="4" fontId="3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4" fillId="2" borderId="19" xfId="0" applyNumberFormat="1" applyFont="1" applyFill="1" applyBorder="1" applyAlignment="1">
      <alignment horizontal="right" vertical="center" wrapText="1"/>
    </xf>
    <xf numFmtId="10" fontId="4" fillId="2" borderId="20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10" fontId="3" fillId="0" borderId="20" xfId="0" applyNumberFormat="1" applyFont="1" applyFill="1" applyBorder="1" applyAlignment="1">
      <alignment horizontal="right" vertical="center" wrapText="1"/>
    </xf>
    <xf numFmtId="4" fontId="56" fillId="2" borderId="19" xfId="0" applyNumberFormat="1" applyFont="1" applyFill="1" applyBorder="1" applyAlignment="1">
      <alignment horizontal="right" vertical="center" wrapText="1"/>
    </xf>
    <xf numFmtId="10" fontId="56" fillId="2" borderId="20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10" fontId="4" fillId="33" borderId="20" xfId="0" applyNumberFormat="1" applyFont="1" applyFill="1" applyBorder="1" applyAlignment="1">
      <alignment horizontal="right" vertical="center" wrapText="1"/>
    </xf>
    <xf numFmtId="4" fontId="4" fillId="2" borderId="21" xfId="0" applyNumberFormat="1" applyFont="1" applyFill="1" applyBorder="1" applyAlignment="1">
      <alignment horizontal="right" vertical="center" wrapText="1"/>
    </xf>
    <xf numFmtId="10" fontId="4" fillId="2" borderId="22" xfId="0" applyNumberFormat="1" applyFont="1" applyFill="1" applyBorder="1" applyAlignment="1">
      <alignment horizontal="right" vertical="center" wrapText="1"/>
    </xf>
    <xf numFmtId="10" fontId="4" fillId="2" borderId="23" xfId="0" applyNumberFormat="1" applyFont="1" applyFill="1" applyBorder="1" applyAlignment="1">
      <alignment horizontal="right" vertical="center" wrapText="1"/>
    </xf>
    <xf numFmtId="0" fontId="57" fillId="34" borderId="24" xfId="0" applyFont="1" applyFill="1" applyBorder="1" applyAlignment="1">
      <alignment/>
    </xf>
    <xf numFmtId="0" fontId="58" fillId="34" borderId="25" xfId="0" applyFont="1" applyFill="1" applyBorder="1" applyAlignment="1">
      <alignment horizontal="center" vertical="center"/>
    </xf>
    <xf numFmtId="4" fontId="58" fillId="34" borderId="25" xfId="0" applyNumberFormat="1" applyFont="1" applyFill="1" applyBorder="1" applyAlignment="1">
      <alignment horizontal="center" vertical="justify" wrapText="1"/>
    </xf>
    <xf numFmtId="0" fontId="58" fillId="34" borderId="25" xfId="0" applyFont="1" applyFill="1" applyBorder="1" applyAlignment="1">
      <alignment horizontal="center" vertical="justify" wrapText="1"/>
    </xf>
    <xf numFmtId="0" fontId="3" fillId="0" borderId="19" xfId="0" applyFont="1" applyBorder="1" applyAlignment="1">
      <alignment/>
    </xf>
    <xf numFmtId="0" fontId="4" fillId="2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/>
    </xf>
    <xf numFmtId="0" fontId="56" fillId="2" borderId="19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4" fillId="2" borderId="18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" fontId="8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4" fontId="3" fillId="0" borderId="11" xfId="0" applyNumberFormat="1" applyFont="1" applyBorder="1" applyAlignment="1">
      <alignment/>
    </xf>
    <xf numFmtId="10" fontId="3" fillId="0" borderId="11" xfId="0" applyNumberFormat="1" applyFont="1" applyFill="1" applyBorder="1" applyAlignment="1">
      <alignment horizontal="right" vertical="center" wrapText="1"/>
    </xf>
    <xf numFmtId="10" fontId="4" fillId="0" borderId="11" xfId="0" applyNumberFormat="1" applyFont="1" applyFill="1" applyBorder="1" applyAlignment="1">
      <alignment horizontal="right" vertical="center" wrapText="1"/>
    </xf>
    <xf numFmtId="10" fontId="4" fillId="2" borderId="18" xfId="0" applyNumberFormat="1" applyFont="1" applyFill="1" applyBorder="1" applyAlignment="1">
      <alignment horizontal="right" vertical="center" wrapText="1"/>
    </xf>
    <xf numFmtId="10" fontId="4" fillId="2" borderId="26" xfId="0" applyNumberFormat="1" applyFont="1" applyFill="1" applyBorder="1" applyAlignment="1">
      <alignment horizontal="right" vertical="center" wrapText="1"/>
    </xf>
    <xf numFmtId="7" fontId="1" fillId="0" borderId="0" xfId="0" applyNumberFormat="1" applyFont="1" applyFill="1" applyBorder="1" applyAlignment="1">
      <alignment/>
    </xf>
    <xf numFmtId="0" fontId="58" fillId="35" borderId="25" xfId="0" applyFont="1" applyFill="1" applyBorder="1" applyAlignment="1">
      <alignment horizontal="center" vertical="justify" wrapText="1"/>
    </xf>
    <xf numFmtId="0" fontId="58" fillId="35" borderId="25" xfId="0" applyFont="1" applyFill="1" applyBorder="1" applyAlignment="1">
      <alignment horizontal="center" vertical="justify"/>
    </xf>
    <xf numFmtId="0" fontId="58" fillId="35" borderId="27" xfId="0" applyFont="1" applyFill="1" applyBorder="1" applyAlignment="1">
      <alignment horizontal="center" vertical="justify"/>
    </xf>
    <xf numFmtId="0" fontId="61" fillId="2" borderId="12" xfId="0" applyFont="1" applyFill="1" applyBorder="1" applyAlignment="1">
      <alignment horizontal="center" vertical="justify" wrapText="1"/>
    </xf>
    <xf numFmtId="0" fontId="58" fillId="35" borderId="13" xfId="0" applyFont="1" applyFill="1" applyBorder="1" applyAlignment="1">
      <alignment horizontal="center" vertical="justify" wrapText="1"/>
    </xf>
    <xf numFmtId="0" fontId="58" fillId="35" borderId="13" xfId="0" applyFont="1" applyFill="1" applyBorder="1" applyAlignment="1">
      <alignment horizontal="center" vertical="justify"/>
    </xf>
    <xf numFmtId="0" fontId="58" fillId="35" borderId="28" xfId="0" applyFont="1" applyFill="1" applyBorder="1" applyAlignment="1">
      <alignment horizontal="center" vertical="justify"/>
    </xf>
    <xf numFmtId="4" fontId="4" fillId="0" borderId="16" xfId="0" applyNumberFormat="1" applyFont="1" applyFill="1" applyBorder="1" applyAlignment="1">
      <alignment horizontal="right" vertical="center" wrapText="1"/>
    </xf>
    <xf numFmtId="10" fontId="56" fillId="0" borderId="0" xfId="0" applyNumberFormat="1" applyFont="1" applyFill="1" applyBorder="1" applyAlignment="1">
      <alignment horizontal="right" vertical="center" wrapText="1"/>
    </xf>
    <xf numFmtId="4" fontId="56" fillId="2" borderId="0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4" fontId="4" fillId="2" borderId="22" xfId="0" applyNumberFormat="1" applyFont="1" applyFill="1" applyBorder="1" applyAlignment="1">
      <alignment horizontal="right" vertical="center" wrapText="1"/>
    </xf>
    <xf numFmtId="4" fontId="62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10" fontId="63" fillId="0" borderId="0" xfId="0" applyNumberFormat="1" applyFont="1" applyFill="1" applyBorder="1" applyAlignment="1">
      <alignment horizontal="right" vertical="center" wrapText="1"/>
    </xf>
    <xf numFmtId="4" fontId="55" fillId="0" borderId="0" xfId="0" applyNumberFormat="1" applyFont="1" applyFill="1" applyBorder="1" applyAlignment="1">
      <alignment horizontal="right" vertical="center" wrapText="1" readingOrder="1"/>
    </xf>
    <xf numFmtId="4" fontId="55" fillId="0" borderId="0" xfId="0" applyNumberFormat="1" applyFont="1" applyFill="1" applyBorder="1" applyAlignment="1">
      <alignment vertical="center" wrapText="1" readingOrder="1"/>
    </xf>
    <xf numFmtId="4" fontId="55" fillId="0" borderId="0" xfId="0" applyNumberFormat="1" applyFont="1" applyFill="1" applyBorder="1" applyAlignment="1">
      <alignment vertical="center" wrapText="1"/>
    </xf>
    <xf numFmtId="4" fontId="55" fillId="0" borderId="0" xfId="54" applyNumberFormat="1" applyFont="1" applyFill="1" applyBorder="1" applyAlignment="1">
      <alignment vertical="center" wrapText="1"/>
      <protection/>
    </xf>
    <xf numFmtId="4" fontId="62" fillId="2" borderId="0" xfId="54" applyNumberFormat="1" applyFont="1" applyFill="1" applyBorder="1" applyAlignment="1">
      <alignment vertical="center" wrapText="1"/>
      <protection/>
    </xf>
    <xf numFmtId="4" fontId="63" fillId="0" borderId="0" xfId="0" applyNumberFormat="1" applyFont="1" applyFill="1" applyBorder="1" applyAlignment="1">
      <alignment horizontal="right" vertical="center" wrapText="1"/>
    </xf>
    <xf numFmtId="4" fontId="55" fillId="0" borderId="0" xfId="54" applyNumberFormat="1" applyFont="1" applyFill="1" applyBorder="1" applyAlignment="1">
      <alignment horizontal="right" vertical="center" wrapText="1"/>
      <protection/>
    </xf>
    <xf numFmtId="4" fontId="62" fillId="2" borderId="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4" fontId="3" fillId="0" borderId="16" xfId="0" applyNumberFormat="1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1609725</xdr:colOff>
      <xdr:row>2</xdr:row>
      <xdr:rowOff>85725</xdr:rowOff>
    </xdr:to>
    <xdr:pic>
      <xdr:nvPicPr>
        <xdr:cNvPr id="1" name="Imagen 2" descr="cid:image001.png@01D98E73.A0D70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81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371475</xdr:colOff>
      <xdr:row>0</xdr:row>
      <xdr:rowOff>0</xdr:rowOff>
    </xdr:from>
    <xdr:to>
      <xdr:col>12</xdr:col>
      <xdr:colOff>542925</xdr:colOff>
      <xdr:row>2</xdr:row>
      <xdr:rowOff>152400</xdr:rowOff>
    </xdr:to>
    <xdr:pic>
      <xdr:nvPicPr>
        <xdr:cNvPr id="2" name="Imagen 2" descr="Logo Ministerio de Comercio, Industria y Turis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53775" y="0"/>
          <a:ext cx="2343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115" zoomScaleNormal="115" zoomScalePageLayoutView="0" workbookViewId="0" topLeftCell="A6">
      <selection activeCell="P22" sqref="P22"/>
    </sheetView>
  </sheetViews>
  <sheetFormatPr defaultColWidth="11.421875" defaultRowHeight="12.75"/>
  <cols>
    <col min="1" max="1" width="2.57421875" style="0" customWidth="1"/>
    <col min="2" max="2" width="31.00390625" style="0" customWidth="1"/>
    <col min="3" max="3" width="18.00390625" style="0" customWidth="1"/>
    <col min="4" max="4" width="19.00390625" style="0" customWidth="1"/>
    <col min="5" max="5" width="17.00390625" style="0" customWidth="1"/>
    <col min="6" max="6" width="19.28125" style="0" customWidth="1"/>
    <col min="7" max="7" width="18.421875" style="0" customWidth="1"/>
    <col min="8" max="8" width="18.00390625" style="0" customWidth="1"/>
    <col min="9" max="9" width="18.421875" style="0" customWidth="1"/>
    <col min="10" max="10" width="16.57421875" style="0" customWidth="1"/>
    <col min="11" max="11" width="7.8515625" style="0" customWidth="1"/>
    <col min="12" max="12" width="8.140625" style="0" customWidth="1"/>
    <col min="13" max="13" width="8.421875" style="0" customWidth="1"/>
  </cols>
  <sheetData>
    <row r="1" ht="12.75">
      <c r="J1" s="1"/>
    </row>
    <row r="2" spans="1:13" ht="15.75">
      <c r="A2" s="121" t="s">
        <v>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21" customHeight="1">
      <c r="A3" s="121" t="s">
        <v>30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19.5" customHeight="1" thickBot="1">
      <c r="A4" s="86"/>
      <c r="B4" s="86"/>
      <c r="C4" s="90"/>
      <c r="D4" s="90"/>
      <c r="E4" s="90"/>
      <c r="F4" s="90"/>
      <c r="G4" s="90"/>
      <c r="H4" s="90"/>
      <c r="I4" s="88" t="s">
        <v>32</v>
      </c>
      <c r="J4" s="90"/>
      <c r="K4" s="87"/>
      <c r="L4" s="87"/>
      <c r="M4" s="87"/>
    </row>
    <row r="5" spans="1:13" ht="43.5" customHeight="1" thickBot="1" thickTop="1">
      <c r="A5" s="32"/>
      <c r="B5" s="33" t="s">
        <v>3</v>
      </c>
      <c r="C5" s="34" t="s">
        <v>11</v>
      </c>
      <c r="D5" s="35" t="s">
        <v>6</v>
      </c>
      <c r="E5" s="34" t="s">
        <v>15</v>
      </c>
      <c r="F5" s="34" t="s">
        <v>16</v>
      </c>
      <c r="G5" s="35" t="s">
        <v>20</v>
      </c>
      <c r="H5" s="35" t="s">
        <v>19</v>
      </c>
      <c r="I5" s="35" t="s">
        <v>21</v>
      </c>
      <c r="J5" s="100" t="s">
        <v>7</v>
      </c>
      <c r="K5" s="101" t="s">
        <v>9</v>
      </c>
      <c r="L5" s="102" t="s">
        <v>29</v>
      </c>
      <c r="M5" s="103" t="s">
        <v>8</v>
      </c>
    </row>
    <row r="6" spans="1:13" ht="9.75" customHeight="1">
      <c r="A6" s="36"/>
      <c r="B6" s="3"/>
      <c r="C6" s="3"/>
      <c r="D6" s="3"/>
      <c r="E6" s="3"/>
      <c r="F6" s="3"/>
      <c r="G6" s="3"/>
      <c r="H6" s="3"/>
      <c r="I6" s="3"/>
      <c r="J6" s="36"/>
      <c r="K6" s="3"/>
      <c r="L6" s="3"/>
      <c r="M6" s="37"/>
    </row>
    <row r="7" spans="1:13" ht="18" customHeight="1">
      <c r="A7" s="38" t="s">
        <v>22</v>
      </c>
      <c r="B7" s="31" t="s">
        <v>0</v>
      </c>
      <c r="C7" s="27">
        <f>SUM(C8:C11)</f>
        <v>735394930000</v>
      </c>
      <c r="D7" s="27">
        <f aca="true" t="shared" si="0" ref="D7:I7">SUM(D8:D11)</f>
        <v>790894930000</v>
      </c>
      <c r="E7" s="27">
        <f t="shared" si="0"/>
        <v>55127027000</v>
      </c>
      <c r="F7" s="27">
        <f t="shared" si="0"/>
        <v>735767903000</v>
      </c>
      <c r="G7" s="27">
        <f t="shared" si="0"/>
        <v>570124484799.48</v>
      </c>
      <c r="H7" s="27">
        <f t="shared" si="0"/>
        <v>110175387470.19998</v>
      </c>
      <c r="I7" s="27">
        <f t="shared" si="0"/>
        <v>110175387470.19998</v>
      </c>
      <c r="J7" s="45">
        <f>+F7-G7</f>
        <v>165643418200.52002</v>
      </c>
      <c r="K7" s="25">
        <f>+G7/F7</f>
        <v>0.7748700133219592</v>
      </c>
      <c r="L7" s="25">
        <f>+H7/F7</f>
        <v>0.14974204096288227</v>
      </c>
      <c r="M7" s="29">
        <f>+I7/F7</f>
        <v>0.14974204096288227</v>
      </c>
    </row>
    <row r="8" spans="1:13" ht="29.25" customHeight="1">
      <c r="A8" s="39"/>
      <c r="B8" s="18" t="s">
        <v>1</v>
      </c>
      <c r="C8" s="16">
        <f aca="true" t="shared" si="1" ref="C8:I11">+C22+C36</f>
        <v>77654276000</v>
      </c>
      <c r="D8" s="16">
        <f t="shared" si="1"/>
        <v>77654276000</v>
      </c>
      <c r="E8" s="16">
        <f t="shared" si="1"/>
        <v>1127027000</v>
      </c>
      <c r="F8" s="16">
        <f t="shared" si="1"/>
        <v>76527249000</v>
      </c>
      <c r="G8" s="16">
        <f t="shared" si="1"/>
        <v>12938262038.5</v>
      </c>
      <c r="H8" s="16">
        <f t="shared" si="1"/>
        <v>12491271022.85</v>
      </c>
      <c r="I8" s="16">
        <f t="shared" si="1"/>
        <v>12491271022.85</v>
      </c>
      <c r="J8" s="111">
        <f aca="true" t="shared" si="2" ref="J8:J14">+F8-G8</f>
        <v>63588986961.5</v>
      </c>
      <c r="K8" s="112">
        <f aca="true" t="shared" si="3" ref="K8:K14">+G8/F8</f>
        <v>0.16906738720609177</v>
      </c>
      <c r="L8" s="112">
        <f aca="true" t="shared" si="4" ref="L8:L14">+H8/F8</f>
        <v>0.16322644791334393</v>
      </c>
      <c r="M8" s="92">
        <f aca="true" t="shared" si="5" ref="M8:M14">+I8/F8</f>
        <v>0.16322644791334393</v>
      </c>
    </row>
    <row r="9" spans="1:13" ht="25.5" customHeight="1">
      <c r="A9" s="39"/>
      <c r="B9" s="19" t="s">
        <v>13</v>
      </c>
      <c r="C9" s="16">
        <f t="shared" si="1"/>
        <v>24618655000</v>
      </c>
      <c r="D9" s="16">
        <f t="shared" si="1"/>
        <v>24618655000</v>
      </c>
      <c r="E9" s="16">
        <f t="shared" si="1"/>
        <v>0</v>
      </c>
      <c r="F9" s="16">
        <f t="shared" si="1"/>
        <v>24618655000</v>
      </c>
      <c r="G9" s="16">
        <f t="shared" si="1"/>
        <v>18404236484.35</v>
      </c>
      <c r="H9" s="16">
        <f t="shared" si="1"/>
        <v>5815380267.610001</v>
      </c>
      <c r="I9" s="16">
        <f t="shared" si="1"/>
        <v>5815380267.610001</v>
      </c>
      <c r="J9" s="111">
        <f t="shared" si="2"/>
        <v>6214418515.650002</v>
      </c>
      <c r="K9" s="112">
        <f t="shared" si="3"/>
        <v>0.7475727851237202</v>
      </c>
      <c r="L9" s="112">
        <f t="shared" si="4"/>
        <v>0.23621843953741586</v>
      </c>
      <c r="M9" s="92">
        <f t="shared" si="5"/>
        <v>0.23621843953741586</v>
      </c>
    </row>
    <row r="10" spans="1:13" ht="26.25" customHeight="1">
      <c r="A10" s="39"/>
      <c r="B10" s="18" t="s">
        <v>4</v>
      </c>
      <c r="C10" s="16">
        <f t="shared" si="1"/>
        <v>616673983000</v>
      </c>
      <c r="D10" s="16">
        <f t="shared" si="1"/>
        <v>672173983000</v>
      </c>
      <c r="E10" s="16">
        <f t="shared" si="1"/>
        <v>54000000000</v>
      </c>
      <c r="F10" s="16">
        <f t="shared" si="1"/>
        <v>618173983000</v>
      </c>
      <c r="G10" s="16">
        <f t="shared" si="1"/>
        <v>524440473457.63</v>
      </c>
      <c r="H10" s="16">
        <f t="shared" si="1"/>
        <v>77527223360.73999</v>
      </c>
      <c r="I10" s="16">
        <f t="shared" si="1"/>
        <v>77527223360.73999</v>
      </c>
      <c r="J10" s="111">
        <f t="shared" si="2"/>
        <v>93733509542.37</v>
      </c>
      <c r="K10" s="112">
        <f t="shared" si="3"/>
        <v>0.8483703421365599</v>
      </c>
      <c r="L10" s="112">
        <f t="shared" si="4"/>
        <v>0.12541327440617958</v>
      </c>
      <c r="M10" s="92">
        <f t="shared" si="5"/>
        <v>0.12541327440617958</v>
      </c>
    </row>
    <row r="11" spans="1:13" ht="24.75" customHeight="1">
      <c r="A11" s="39"/>
      <c r="B11" s="20" t="s">
        <v>18</v>
      </c>
      <c r="C11" s="16">
        <f t="shared" si="1"/>
        <v>16448016000</v>
      </c>
      <c r="D11" s="16">
        <f t="shared" si="1"/>
        <v>16448016000</v>
      </c>
      <c r="E11" s="16">
        <f t="shared" si="1"/>
        <v>0</v>
      </c>
      <c r="F11" s="16">
        <f t="shared" si="1"/>
        <v>16448016000</v>
      </c>
      <c r="G11" s="16">
        <f t="shared" si="1"/>
        <v>14341512819</v>
      </c>
      <c r="H11" s="16">
        <f t="shared" si="1"/>
        <v>14341512819</v>
      </c>
      <c r="I11" s="16">
        <f t="shared" si="1"/>
        <v>14341512819</v>
      </c>
      <c r="J11" s="111">
        <f t="shared" si="2"/>
        <v>2106503181</v>
      </c>
      <c r="K11" s="112">
        <f t="shared" si="3"/>
        <v>0.8719296490835126</v>
      </c>
      <c r="L11" s="112">
        <f t="shared" si="4"/>
        <v>0.8719296490835126</v>
      </c>
      <c r="M11" s="92">
        <f t="shared" si="5"/>
        <v>0.8719296490835126</v>
      </c>
    </row>
    <row r="12" spans="1:13" ht="23.25" customHeight="1">
      <c r="A12" s="40" t="s">
        <v>23</v>
      </c>
      <c r="B12" s="31" t="s">
        <v>2</v>
      </c>
      <c r="C12" s="27">
        <f aca="true" t="shared" si="6" ref="C12:I12">+C26+C40</f>
        <v>214146286350</v>
      </c>
      <c r="D12" s="27">
        <f t="shared" si="6"/>
        <v>214146286350</v>
      </c>
      <c r="E12" s="27">
        <f t="shared" si="6"/>
        <v>0</v>
      </c>
      <c r="F12" s="27">
        <f t="shared" si="6"/>
        <v>214146286350</v>
      </c>
      <c r="G12" s="27">
        <f t="shared" si="6"/>
        <v>52567231261.600006</v>
      </c>
      <c r="H12" s="27">
        <f t="shared" si="6"/>
        <v>3120701875.14</v>
      </c>
      <c r="I12" s="27">
        <f t="shared" si="6"/>
        <v>3116667005.14</v>
      </c>
      <c r="J12" s="45">
        <f t="shared" si="2"/>
        <v>161579055088.4</v>
      </c>
      <c r="K12" s="25">
        <f t="shared" si="3"/>
        <v>0.2454734665614714</v>
      </c>
      <c r="L12" s="25">
        <f t="shared" si="4"/>
        <v>0.014572757381557085</v>
      </c>
      <c r="M12" s="29">
        <f t="shared" si="5"/>
        <v>0.014553915728644154</v>
      </c>
    </row>
    <row r="13" spans="1:13" ht="8.25" customHeight="1">
      <c r="A13" s="41"/>
      <c r="B13" s="21"/>
      <c r="C13" s="22"/>
      <c r="D13" s="17"/>
      <c r="E13" s="17"/>
      <c r="F13" s="17"/>
      <c r="G13" s="17"/>
      <c r="H13" s="17"/>
      <c r="I13" s="17"/>
      <c r="J13" s="104"/>
      <c r="K13" s="105"/>
      <c r="L13" s="105"/>
      <c r="M13" s="93"/>
    </row>
    <row r="14" spans="1:13" ht="24" customHeight="1" thickBot="1">
      <c r="A14" s="42"/>
      <c r="B14" s="43" t="s">
        <v>24</v>
      </c>
      <c r="C14" s="52">
        <f aca="true" t="shared" si="7" ref="C14:I14">+C28+C42</f>
        <v>949541216350</v>
      </c>
      <c r="D14" s="52">
        <f t="shared" si="7"/>
        <v>1005041216350</v>
      </c>
      <c r="E14" s="52">
        <f t="shared" si="7"/>
        <v>55127027000</v>
      </c>
      <c r="F14" s="52">
        <f t="shared" si="7"/>
        <v>949914189350</v>
      </c>
      <c r="G14" s="52">
        <f t="shared" si="7"/>
        <v>622691716061.0801</v>
      </c>
      <c r="H14" s="52">
        <f t="shared" si="7"/>
        <v>113296089345.34</v>
      </c>
      <c r="I14" s="52">
        <f t="shared" si="7"/>
        <v>113292054475.34</v>
      </c>
      <c r="J14" s="53">
        <f t="shared" si="2"/>
        <v>327222473288.9199</v>
      </c>
      <c r="K14" s="44">
        <f t="shared" si="3"/>
        <v>0.6555241758070492</v>
      </c>
      <c r="L14" s="44">
        <f t="shared" si="4"/>
        <v>0.11926981470069983</v>
      </c>
      <c r="M14" s="95">
        <f t="shared" si="5"/>
        <v>0.11926556708544654</v>
      </c>
    </row>
    <row r="15" spans="1:13" ht="13.5" thickTop="1">
      <c r="A15" s="6"/>
      <c r="B15" s="6"/>
      <c r="C15" s="7"/>
      <c r="D15" s="7"/>
      <c r="E15" s="7"/>
      <c r="F15" s="7"/>
      <c r="G15" s="7"/>
      <c r="H15" s="7"/>
      <c r="I15" s="7"/>
      <c r="J15" s="7"/>
      <c r="K15" s="7"/>
      <c r="L15" s="8"/>
      <c r="M15" s="9"/>
    </row>
    <row r="16" spans="1:13" ht="15" customHeight="1">
      <c r="A16" s="121" t="s">
        <v>12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</row>
    <row r="17" spans="1:13" ht="16.5" customHeight="1">
      <c r="A17" s="121" t="s">
        <v>30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</row>
    <row r="18" spans="1:13" ht="5.25" customHeight="1" thickBot="1">
      <c r="A18" s="6"/>
      <c r="B18" s="6"/>
      <c r="C18" s="7"/>
      <c r="D18" s="7"/>
      <c r="E18" s="7"/>
      <c r="F18" s="7"/>
      <c r="G18" s="7"/>
      <c r="H18" s="7"/>
      <c r="I18" s="7"/>
      <c r="J18" s="7"/>
      <c r="K18" s="5"/>
      <c r="L18" s="5"/>
      <c r="M18" s="5"/>
    </row>
    <row r="19" spans="1:13" ht="42" customHeight="1" thickBot="1" thickTop="1">
      <c r="A19" s="32"/>
      <c r="B19" s="33" t="s">
        <v>3</v>
      </c>
      <c r="C19" s="34" t="s">
        <v>11</v>
      </c>
      <c r="D19" s="34" t="s">
        <v>6</v>
      </c>
      <c r="E19" s="34" t="s">
        <v>15</v>
      </c>
      <c r="F19" s="34" t="s">
        <v>16</v>
      </c>
      <c r="G19" s="34" t="s">
        <v>17</v>
      </c>
      <c r="H19" s="34" t="s">
        <v>10</v>
      </c>
      <c r="I19" s="35" t="s">
        <v>21</v>
      </c>
      <c r="J19" s="100" t="s">
        <v>7</v>
      </c>
      <c r="K19" s="101" t="s">
        <v>9</v>
      </c>
      <c r="L19" s="102" t="s">
        <v>29</v>
      </c>
      <c r="M19" s="103" t="s">
        <v>8</v>
      </c>
    </row>
    <row r="20" spans="1:13" ht="10.5" customHeight="1">
      <c r="A20" s="51"/>
      <c r="B20" s="4"/>
      <c r="C20" s="5"/>
      <c r="D20" s="5"/>
      <c r="E20" s="5"/>
      <c r="F20" s="5"/>
      <c r="G20" s="5"/>
      <c r="H20" s="5"/>
      <c r="I20" s="5"/>
      <c r="J20" s="122"/>
      <c r="K20" s="5"/>
      <c r="L20" s="5"/>
      <c r="M20" s="91"/>
    </row>
    <row r="21" spans="1:13" ht="23.25" customHeight="1">
      <c r="A21" s="38" t="s">
        <v>22</v>
      </c>
      <c r="B21" s="30" t="s">
        <v>0</v>
      </c>
      <c r="C21" s="27">
        <f aca="true" t="shared" si="8" ref="C21:I21">SUM(C22:C25)</f>
        <v>710711479000</v>
      </c>
      <c r="D21" s="27">
        <f t="shared" si="8"/>
        <v>766211479000</v>
      </c>
      <c r="E21" s="27">
        <f t="shared" si="8"/>
        <v>50000000000</v>
      </c>
      <c r="F21" s="27">
        <f t="shared" si="8"/>
        <v>716211479000</v>
      </c>
      <c r="G21" s="56">
        <f t="shared" si="8"/>
        <v>565116104750.89</v>
      </c>
      <c r="H21" s="56">
        <f t="shared" si="8"/>
        <v>106594285554.56</v>
      </c>
      <c r="I21" s="56">
        <f t="shared" si="8"/>
        <v>106594285554.56</v>
      </c>
      <c r="J21" s="45">
        <f>+F21-G21</f>
        <v>151095374249.11</v>
      </c>
      <c r="K21" s="28">
        <f>+G21/F21</f>
        <v>0.789035251906218</v>
      </c>
      <c r="L21" s="28">
        <f>+H21/F21</f>
        <v>0.14883074158960805</v>
      </c>
      <c r="M21" s="29">
        <f>+I21/F21</f>
        <v>0.14883074158960805</v>
      </c>
    </row>
    <row r="22" spans="1:13" ht="24.75" customHeight="1">
      <c r="A22" s="39"/>
      <c r="B22" s="19" t="s">
        <v>1</v>
      </c>
      <c r="C22" s="114">
        <v>59251387000</v>
      </c>
      <c r="D22" s="113">
        <v>59251387000</v>
      </c>
      <c r="E22" s="14">
        <v>0</v>
      </c>
      <c r="F22" s="16">
        <f>+D22-E22</f>
        <v>59251387000</v>
      </c>
      <c r="G22" s="113">
        <v>9782918523.67</v>
      </c>
      <c r="H22" s="113">
        <v>9335927508.02</v>
      </c>
      <c r="I22" s="113">
        <v>9335927508.02</v>
      </c>
      <c r="J22" s="111">
        <f aca="true" t="shared" si="9" ref="J22:J28">+F22-G22</f>
        <v>49468468476.33</v>
      </c>
      <c r="K22" s="15">
        <f aca="true" t="shared" si="10" ref="K22:K28">+G22/F22</f>
        <v>0.16510868384684396</v>
      </c>
      <c r="L22" s="15">
        <f aca="true" t="shared" si="11" ref="L22:L28">+H22/F22</f>
        <v>0.15756470828303143</v>
      </c>
      <c r="M22" s="92">
        <f aca="true" t="shared" si="12" ref="M22:M28">+I22/F22</f>
        <v>0.15756470828303143</v>
      </c>
    </row>
    <row r="23" spans="1:13" ht="21" customHeight="1">
      <c r="A23" s="39"/>
      <c r="B23" s="19" t="s">
        <v>13</v>
      </c>
      <c r="C23" s="16">
        <v>22407835000</v>
      </c>
      <c r="D23" s="16">
        <v>22407835000</v>
      </c>
      <c r="E23" s="14">
        <v>0</v>
      </c>
      <c r="F23" s="16">
        <f>+D23-E23</f>
        <v>22407835000</v>
      </c>
      <c r="G23" s="115">
        <v>16567742196.59</v>
      </c>
      <c r="H23" s="115">
        <v>5406164112.8</v>
      </c>
      <c r="I23" s="115">
        <v>5406164112.8</v>
      </c>
      <c r="J23" s="111">
        <f t="shared" si="9"/>
        <v>5840092803.41</v>
      </c>
      <c r="K23" s="15">
        <f t="shared" si="10"/>
        <v>0.7393727326441845</v>
      </c>
      <c r="L23" s="15">
        <f t="shared" si="11"/>
        <v>0.24126222425325786</v>
      </c>
      <c r="M23" s="92">
        <f t="shared" si="12"/>
        <v>0.24126222425325786</v>
      </c>
    </row>
    <row r="24" spans="1:13" ht="30.75" customHeight="1">
      <c r="A24" s="39"/>
      <c r="B24" s="19" t="s">
        <v>4</v>
      </c>
      <c r="C24" s="16">
        <v>612608883000</v>
      </c>
      <c r="D24" s="16">
        <v>668108883000</v>
      </c>
      <c r="E24" s="16">
        <v>50000000000</v>
      </c>
      <c r="F24" s="16">
        <f>+D24-E24</f>
        <v>618108883000</v>
      </c>
      <c r="G24" s="116">
        <v>524423931211.63</v>
      </c>
      <c r="H24" s="116">
        <v>77510681114.73999</v>
      </c>
      <c r="I24" s="116">
        <v>77510681114.73999</v>
      </c>
      <c r="J24" s="111">
        <f t="shared" si="9"/>
        <v>93684951788.37</v>
      </c>
      <c r="K24" s="15">
        <f t="shared" si="10"/>
        <v>0.8484329308880519</v>
      </c>
      <c r="L24" s="15">
        <f t="shared" si="11"/>
        <v>0.1253997204158284</v>
      </c>
      <c r="M24" s="92">
        <f t="shared" si="12"/>
        <v>0.1253997204158284</v>
      </c>
    </row>
    <row r="25" spans="1:13" ht="22.5" customHeight="1">
      <c r="A25" s="39"/>
      <c r="B25" s="20" t="s">
        <v>18</v>
      </c>
      <c r="C25" s="16">
        <v>16443374000</v>
      </c>
      <c r="D25" s="16">
        <v>16443374000</v>
      </c>
      <c r="E25" s="16">
        <v>0</v>
      </c>
      <c r="F25" s="16">
        <f>+D25-E25</f>
        <v>16443374000</v>
      </c>
      <c r="G25" s="115">
        <v>14341512819</v>
      </c>
      <c r="H25" s="115">
        <v>14341512819</v>
      </c>
      <c r="I25" s="115">
        <v>14341512819</v>
      </c>
      <c r="J25" s="111">
        <f t="shared" si="9"/>
        <v>2101861181</v>
      </c>
      <c r="K25" s="15">
        <f t="shared" si="10"/>
        <v>0.8721757967069289</v>
      </c>
      <c r="L25" s="15">
        <f t="shared" si="11"/>
        <v>0.8721757967069289</v>
      </c>
      <c r="M25" s="92">
        <f t="shared" si="12"/>
        <v>0.8721757967069289</v>
      </c>
    </row>
    <row r="26" spans="1:13" ht="24.75" customHeight="1">
      <c r="A26" s="40" t="s">
        <v>23</v>
      </c>
      <c r="B26" s="26" t="s">
        <v>2</v>
      </c>
      <c r="C26" s="27">
        <v>204390636350</v>
      </c>
      <c r="D26" s="27">
        <v>204390636350</v>
      </c>
      <c r="E26" s="27">
        <v>0</v>
      </c>
      <c r="F26" s="27">
        <f>+D26-E26</f>
        <v>204390636350</v>
      </c>
      <c r="G26" s="117">
        <v>44227261731.310005</v>
      </c>
      <c r="H26" s="117">
        <v>1652273311.4399998</v>
      </c>
      <c r="I26" s="117">
        <v>1652273311.4399998</v>
      </c>
      <c r="J26" s="45">
        <f t="shared" si="9"/>
        <v>160163374618.69</v>
      </c>
      <c r="K26" s="28">
        <f t="shared" si="10"/>
        <v>0.2163859485988141</v>
      </c>
      <c r="L26" s="28">
        <f t="shared" si="11"/>
        <v>0.008083899247765123</v>
      </c>
      <c r="M26" s="29">
        <f t="shared" si="12"/>
        <v>0.008083899247765123</v>
      </c>
    </row>
    <row r="27" spans="1:13" ht="8.25" customHeight="1">
      <c r="A27" s="84"/>
      <c r="B27" s="23"/>
      <c r="C27" s="22"/>
      <c r="D27" s="22"/>
      <c r="E27" s="22"/>
      <c r="F27" s="109"/>
      <c r="G27" s="110"/>
      <c r="H27" s="110"/>
      <c r="I27" s="110"/>
      <c r="J27" s="104"/>
      <c r="K27" s="2"/>
      <c r="L27" s="2"/>
      <c r="M27" s="93"/>
    </row>
    <row r="28" spans="1:13" ht="21" customHeight="1" thickBot="1">
      <c r="A28" s="42"/>
      <c r="B28" s="85" t="s">
        <v>24</v>
      </c>
      <c r="C28" s="52">
        <f>+C21+C26</f>
        <v>915102115350</v>
      </c>
      <c r="D28" s="52">
        <f aca="true" t="shared" si="13" ref="D28:I28">+D21+D26</f>
        <v>970602115350</v>
      </c>
      <c r="E28" s="52">
        <f t="shared" si="13"/>
        <v>50000000000</v>
      </c>
      <c r="F28" s="52">
        <f t="shared" si="13"/>
        <v>920602115350</v>
      </c>
      <c r="G28" s="52">
        <f t="shared" si="13"/>
        <v>609343366482.2001</v>
      </c>
      <c r="H28" s="52">
        <f t="shared" si="13"/>
        <v>108246558866</v>
      </c>
      <c r="I28" s="52">
        <f t="shared" si="13"/>
        <v>108246558866</v>
      </c>
      <c r="J28" s="53">
        <f t="shared" si="9"/>
        <v>311258748867.7999</v>
      </c>
      <c r="K28" s="94">
        <f t="shared" si="10"/>
        <v>0.6618965526171274</v>
      </c>
      <c r="L28" s="94">
        <f t="shared" si="11"/>
        <v>0.1175823486184867</v>
      </c>
      <c r="M28" s="95">
        <f t="shared" si="12"/>
        <v>0.1175823486184867</v>
      </c>
    </row>
    <row r="29" spans="1:13" ht="12.75" customHeight="1" thickTop="1">
      <c r="A29" s="49"/>
      <c r="B29" s="50"/>
      <c r="C29" s="47"/>
      <c r="D29" s="47"/>
      <c r="E29" s="47"/>
      <c r="F29" s="47"/>
      <c r="G29" s="47"/>
      <c r="H29" s="47"/>
      <c r="I29" s="47"/>
      <c r="J29" s="47"/>
      <c r="K29" s="2"/>
      <c r="L29" s="2"/>
      <c r="M29" s="2"/>
    </row>
    <row r="30" spans="1:13" ht="27" customHeight="1">
      <c r="A30" s="121" t="s">
        <v>28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</row>
    <row r="31" spans="1:13" ht="18.75" customHeight="1">
      <c r="A31" s="121" t="s">
        <v>31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</row>
    <row r="32" spans="1:13" ht="9" customHeight="1" thickBot="1">
      <c r="A32" s="11"/>
      <c r="B32" s="11"/>
      <c r="C32" s="12"/>
      <c r="D32" s="12"/>
      <c r="E32" s="12"/>
      <c r="F32" s="12"/>
      <c r="G32" s="12"/>
      <c r="H32" s="12"/>
      <c r="I32" s="12"/>
      <c r="J32" s="10"/>
      <c r="K32" s="13"/>
      <c r="L32" s="13"/>
      <c r="M32" s="13"/>
    </row>
    <row r="33" spans="1:13" ht="32.25" customHeight="1" thickBot="1" thickTop="1">
      <c r="A33" s="72"/>
      <c r="B33" s="73" t="s">
        <v>3</v>
      </c>
      <c r="C33" s="74" t="s">
        <v>11</v>
      </c>
      <c r="D33" s="74" t="s">
        <v>6</v>
      </c>
      <c r="E33" s="74" t="s">
        <v>15</v>
      </c>
      <c r="F33" s="74" t="s">
        <v>16</v>
      </c>
      <c r="G33" s="74" t="s">
        <v>14</v>
      </c>
      <c r="H33" s="74" t="s">
        <v>10</v>
      </c>
      <c r="I33" s="75" t="s">
        <v>21</v>
      </c>
      <c r="J33" s="100" t="s">
        <v>7</v>
      </c>
      <c r="K33" s="97" t="s">
        <v>9</v>
      </c>
      <c r="L33" s="98" t="s">
        <v>29</v>
      </c>
      <c r="M33" s="99" t="s">
        <v>8</v>
      </c>
    </row>
    <row r="34" spans="1:13" ht="7.5" customHeight="1">
      <c r="A34" s="76"/>
      <c r="B34" s="4"/>
      <c r="C34" s="5"/>
      <c r="D34" s="5"/>
      <c r="E34" s="5"/>
      <c r="F34" s="5"/>
      <c r="G34" s="5"/>
      <c r="H34" s="5"/>
      <c r="I34" s="5"/>
      <c r="J34" s="59"/>
      <c r="K34" s="5"/>
      <c r="L34" s="5"/>
      <c r="M34" s="60"/>
    </row>
    <row r="35" spans="1:13" ht="27" customHeight="1">
      <c r="A35" s="77" t="s">
        <v>22</v>
      </c>
      <c r="B35" s="26" t="s">
        <v>0</v>
      </c>
      <c r="C35" s="27">
        <f aca="true" t="shared" si="14" ref="C35:I35">SUM(C36:C39)</f>
        <v>24683451000</v>
      </c>
      <c r="D35" s="27">
        <f t="shared" si="14"/>
        <v>24683451000</v>
      </c>
      <c r="E35" s="27">
        <f t="shared" si="14"/>
        <v>5127027000</v>
      </c>
      <c r="F35" s="27">
        <f aca="true" t="shared" si="15" ref="F35:F40">+D35-E35</f>
        <v>19556424000</v>
      </c>
      <c r="G35" s="27">
        <f>SUM(G36:G39)</f>
        <v>5008380048.59</v>
      </c>
      <c r="H35" s="27">
        <f t="shared" si="14"/>
        <v>3581101915.64</v>
      </c>
      <c r="I35" s="27">
        <f t="shared" si="14"/>
        <v>3581101915.64</v>
      </c>
      <c r="J35" s="61">
        <f aca="true" t="shared" si="16" ref="J35:J40">+F35-G35</f>
        <v>14548043951.41</v>
      </c>
      <c r="K35" s="28">
        <f aca="true" t="shared" si="17" ref="K35:K40">+G35/F35</f>
        <v>0.2560989702713543</v>
      </c>
      <c r="L35" s="28">
        <f aca="true" t="shared" si="18" ref="L35:L40">+H35/F35</f>
        <v>0.1831163977442911</v>
      </c>
      <c r="M35" s="62">
        <f aca="true" t="shared" si="19" ref="M35:M40">+I35/F35</f>
        <v>0.1831163977442911</v>
      </c>
    </row>
    <row r="36" spans="1:13" ht="16.5" customHeight="1">
      <c r="A36" s="78"/>
      <c r="B36" s="18" t="s">
        <v>1</v>
      </c>
      <c r="C36" s="16">
        <v>18402889000</v>
      </c>
      <c r="D36" s="16">
        <v>18402889000</v>
      </c>
      <c r="E36" s="14">
        <v>1127027000</v>
      </c>
      <c r="F36" s="16">
        <f t="shared" si="15"/>
        <v>17275862000</v>
      </c>
      <c r="G36" s="14">
        <v>3155343514.83</v>
      </c>
      <c r="H36" s="14">
        <v>3155343514.83</v>
      </c>
      <c r="I36" s="14">
        <v>3155343514.83</v>
      </c>
      <c r="J36" s="63">
        <f t="shared" si="16"/>
        <v>14120518485.17</v>
      </c>
      <c r="K36" s="15">
        <f t="shared" si="17"/>
        <v>0.18264463532007838</v>
      </c>
      <c r="L36" s="15">
        <f t="shared" si="18"/>
        <v>0.18264463532007838</v>
      </c>
      <c r="M36" s="64">
        <f t="shared" si="19"/>
        <v>0.18264463532007838</v>
      </c>
    </row>
    <row r="37" spans="1:13" ht="19.5" customHeight="1">
      <c r="A37" s="78"/>
      <c r="B37" s="19" t="s">
        <v>13</v>
      </c>
      <c r="C37" s="16">
        <v>2210820000</v>
      </c>
      <c r="D37" s="16">
        <v>2210820000</v>
      </c>
      <c r="E37" s="16">
        <v>0</v>
      </c>
      <c r="F37" s="16">
        <f t="shared" si="15"/>
        <v>2210820000</v>
      </c>
      <c r="G37" s="118">
        <v>1836494287.76</v>
      </c>
      <c r="H37" s="118">
        <v>409216154.81</v>
      </c>
      <c r="I37" s="118">
        <v>409216154.81</v>
      </c>
      <c r="J37" s="63">
        <f t="shared" si="16"/>
        <v>374325712.24</v>
      </c>
      <c r="K37" s="15">
        <f t="shared" si="17"/>
        <v>0.8306846725468379</v>
      </c>
      <c r="L37" s="15">
        <f t="shared" si="18"/>
        <v>0.18509700238373092</v>
      </c>
      <c r="M37" s="64">
        <f t="shared" si="19"/>
        <v>0.18509700238373092</v>
      </c>
    </row>
    <row r="38" spans="1:13" ht="24.75" customHeight="1">
      <c r="A38" s="78"/>
      <c r="B38" s="18" t="s">
        <v>4</v>
      </c>
      <c r="C38" s="16">
        <v>4065100000</v>
      </c>
      <c r="D38" s="16">
        <v>4065100000</v>
      </c>
      <c r="E38" s="16">
        <v>4000000000</v>
      </c>
      <c r="F38" s="16">
        <f t="shared" si="15"/>
        <v>65100000</v>
      </c>
      <c r="G38" s="119">
        <v>16542246</v>
      </c>
      <c r="H38" s="119">
        <v>16542246</v>
      </c>
      <c r="I38" s="119">
        <v>16542246</v>
      </c>
      <c r="J38" s="63">
        <f t="shared" si="16"/>
        <v>48557754</v>
      </c>
      <c r="K38" s="15">
        <f t="shared" si="17"/>
        <v>0.25410516129032257</v>
      </c>
      <c r="L38" s="15">
        <f t="shared" si="18"/>
        <v>0.25410516129032257</v>
      </c>
      <c r="M38" s="64">
        <f t="shared" si="19"/>
        <v>0.25410516129032257</v>
      </c>
    </row>
    <row r="39" spans="1:13" ht="21" customHeight="1">
      <c r="A39" s="79"/>
      <c r="B39" s="20" t="s">
        <v>18</v>
      </c>
      <c r="C39" s="16">
        <v>4642000</v>
      </c>
      <c r="D39" s="16">
        <v>4642000</v>
      </c>
      <c r="E39" s="16">
        <v>0</v>
      </c>
      <c r="F39" s="16">
        <f t="shared" si="15"/>
        <v>4642000</v>
      </c>
      <c r="G39" s="16">
        <v>0</v>
      </c>
      <c r="H39" s="16">
        <v>0</v>
      </c>
      <c r="I39" s="16">
        <v>0</v>
      </c>
      <c r="J39" s="63">
        <f t="shared" si="16"/>
        <v>4642000</v>
      </c>
      <c r="K39" s="15">
        <f t="shared" si="17"/>
        <v>0</v>
      </c>
      <c r="L39" s="15">
        <f t="shared" si="18"/>
        <v>0</v>
      </c>
      <c r="M39" s="64">
        <f t="shared" si="19"/>
        <v>0</v>
      </c>
    </row>
    <row r="40" spans="1:13" ht="29.25" customHeight="1">
      <c r="A40" s="80" t="s">
        <v>23</v>
      </c>
      <c r="B40" s="57" t="s">
        <v>2</v>
      </c>
      <c r="C40" s="106">
        <v>9755650000</v>
      </c>
      <c r="D40" s="106">
        <v>9755650000</v>
      </c>
      <c r="E40" s="106">
        <v>0</v>
      </c>
      <c r="F40" s="106">
        <f t="shared" si="15"/>
        <v>9755650000</v>
      </c>
      <c r="G40" s="120">
        <v>8339969530.29</v>
      </c>
      <c r="H40" s="120">
        <v>1468428563.7</v>
      </c>
      <c r="I40" s="120">
        <v>1464393693.7</v>
      </c>
      <c r="J40" s="65">
        <f t="shared" si="16"/>
        <v>1415680469.71</v>
      </c>
      <c r="K40" s="25">
        <f t="shared" si="17"/>
        <v>0.8548860947543219</v>
      </c>
      <c r="L40" s="25">
        <f t="shared" si="18"/>
        <v>0.15052083292246032</v>
      </c>
      <c r="M40" s="66">
        <f t="shared" si="19"/>
        <v>0.15010723977387463</v>
      </c>
    </row>
    <row r="41" spans="1:13" ht="3.75" customHeight="1">
      <c r="A41" s="81"/>
      <c r="B41" s="58"/>
      <c r="C41" s="107"/>
      <c r="D41" s="107"/>
      <c r="E41" s="107"/>
      <c r="F41" s="107"/>
      <c r="G41" s="107"/>
      <c r="H41" s="107"/>
      <c r="I41" s="107"/>
      <c r="J41" s="67"/>
      <c r="K41" s="24"/>
      <c r="L41" s="24"/>
      <c r="M41" s="68"/>
    </row>
    <row r="42" spans="1:13" ht="21.75" customHeight="1" thickBot="1">
      <c r="A42" s="82"/>
      <c r="B42" s="83" t="s">
        <v>24</v>
      </c>
      <c r="C42" s="108">
        <f>+C35+C40</f>
        <v>34439101000</v>
      </c>
      <c r="D42" s="108">
        <f aca="true" t="shared" si="20" ref="D42:I42">+D35+D40</f>
        <v>34439101000</v>
      </c>
      <c r="E42" s="108">
        <f t="shared" si="20"/>
        <v>5127027000</v>
      </c>
      <c r="F42" s="108">
        <f t="shared" si="20"/>
        <v>29312074000</v>
      </c>
      <c r="G42" s="108">
        <f t="shared" si="20"/>
        <v>13348349578.880001</v>
      </c>
      <c r="H42" s="108">
        <f t="shared" si="20"/>
        <v>5049530479.34</v>
      </c>
      <c r="I42" s="108">
        <f t="shared" si="20"/>
        <v>5045495609.34</v>
      </c>
      <c r="J42" s="69">
        <f>+F42-G42</f>
        <v>15963724421.119999</v>
      </c>
      <c r="K42" s="70">
        <f>+G42/F42</f>
        <v>0.4553874140355951</v>
      </c>
      <c r="L42" s="70">
        <f>+H42/F42</f>
        <v>0.17226793570935992</v>
      </c>
      <c r="M42" s="71">
        <f>+I42/F42</f>
        <v>0.17213028355960072</v>
      </c>
    </row>
    <row r="43" spans="1:13" ht="5.25" customHeight="1" thickTop="1">
      <c r="A43" s="6"/>
      <c r="B43" s="6"/>
      <c r="C43" s="7"/>
      <c r="D43" s="7"/>
      <c r="E43" s="7"/>
      <c r="F43" s="55"/>
      <c r="G43" s="46"/>
      <c r="H43" s="46"/>
      <c r="I43" s="46"/>
      <c r="J43" s="46"/>
      <c r="K43" s="7"/>
      <c r="L43" s="7"/>
      <c r="M43" s="7"/>
    </row>
    <row r="44" spans="1:14" ht="12.75">
      <c r="A44" s="6"/>
      <c r="B44" s="54" t="s">
        <v>25</v>
      </c>
      <c r="C44" s="54"/>
      <c r="D44" s="54"/>
      <c r="E44" s="54"/>
      <c r="F44" s="54"/>
      <c r="G44" s="96"/>
      <c r="H44" s="89"/>
      <c r="I44" s="54"/>
      <c r="J44" s="54"/>
      <c r="K44" s="54"/>
      <c r="L44" s="54"/>
      <c r="M44" s="54"/>
      <c r="N44" s="54"/>
    </row>
    <row r="45" spans="2:14" ht="12.75">
      <c r="B45" s="54" t="s">
        <v>26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2:14" ht="12.75">
      <c r="B46" s="54" t="s">
        <v>27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9" ht="12.75">
      <c r="K49" s="48"/>
    </row>
  </sheetData>
  <sheetProtection/>
  <mergeCells count="6">
    <mergeCell ref="A31:M31"/>
    <mergeCell ref="A30:M30"/>
    <mergeCell ref="A3:M3"/>
    <mergeCell ref="A2:M2"/>
    <mergeCell ref="A16:M16"/>
    <mergeCell ref="A17:M17"/>
  </mergeCells>
  <printOptions horizontalCentered="1"/>
  <pageMargins left="0.1968503937007874" right="0" top="0.3937007874015748" bottom="0" header="0" footer="0"/>
  <pageSetup horizontalDpi="600" verticalDpi="600" orientation="landscape" paperSize="14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2024-04-03T14:40:54Z</cp:lastPrinted>
  <dcterms:created xsi:type="dcterms:W3CDTF">2011-02-09T13:24:23Z</dcterms:created>
  <dcterms:modified xsi:type="dcterms:W3CDTF">2024-04-03T14:58:18Z</dcterms:modified>
  <cp:category/>
  <cp:version/>
  <cp:contentType/>
  <cp:contentStatus/>
</cp:coreProperties>
</file>