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05" activeTab="0"/>
  </bookViews>
  <sheets>
    <sheet name="MINCOMERCIO" sheetId="1" r:id="rId1"/>
  </sheets>
  <definedNames/>
  <calcPr fullCalcOnLoad="1"/>
</workbook>
</file>

<file path=xl/sharedStrings.xml><?xml version="1.0" encoding="utf-8"?>
<sst xmlns="http://schemas.openxmlformats.org/spreadsheetml/2006/main" count="77" uniqueCount="39">
  <si>
    <t xml:space="preserve">FUNCIONAMIENTO </t>
  </si>
  <si>
    <t>Gastos de Personal</t>
  </si>
  <si>
    <t xml:space="preserve">INVERSION </t>
  </si>
  <si>
    <t>CONCEPTO</t>
  </si>
  <si>
    <t>Transferencias Corrientes</t>
  </si>
  <si>
    <t>SECCION 35-01 MINISTERIO DE COMERCIO INDUSTRIA Y TURISMO</t>
  </si>
  <si>
    <t>APROPIACIÓN  VIGENTE($)</t>
  </si>
  <si>
    <t>APROPIACIÓN SIN COMPROMETER ($)</t>
  </si>
  <si>
    <t>PAGO /APR   (%)</t>
  </si>
  <si>
    <t>COM /APR     (%)</t>
  </si>
  <si>
    <t>OBLIGACIONES      ($)</t>
  </si>
  <si>
    <t>APROPIACIÓN INICIAL ($)</t>
  </si>
  <si>
    <t xml:space="preserve">MINISTERIO DE COMERCIO INDUSTRIA Y TURISMO -  UNIDAD EJECUTORA 3501-01 GESTIÓN GENERAL </t>
  </si>
  <si>
    <t xml:space="preserve">Adquisición de Bienes y Servicios </t>
  </si>
  <si>
    <t>COMPROMISOS  ($)</t>
  </si>
  <si>
    <t>BLOQUEOS ($)</t>
  </si>
  <si>
    <t>APR. VIGENTE DESPUES DE BLOQUEOS ($)</t>
  </si>
  <si>
    <t>COMPROMISOS ($)</t>
  </si>
  <si>
    <t>Gastos por Tributos, Multas, Sanciones e Intereses de Mora</t>
  </si>
  <si>
    <t>OBLIGACIONES       ($)</t>
  </si>
  <si>
    <t>OBL /APR  (%)</t>
  </si>
  <si>
    <t>COMPROMISOS       ($)</t>
  </si>
  <si>
    <t xml:space="preserve">   PAGOS                 ($)</t>
  </si>
  <si>
    <t>OBL /APR    (%)</t>
  </si>
  <si>
    <t>MINISTERIO DE COMERCIO INDUSTRIA Y TURISMO - UNIDAD EJECUTORA 350102 DIRECCIÓN GENERAL DE COMERCIO EXTERIOR</t>
  </si>
  <si>
    <t>B</t>
  </si>
  <si>
    <t>A</t>
  </si>
  <si>
    <t>C</t>
  </si>
  <si>
    <t>TOTAL A+B+C</t>
  </si>
  <si>
    <t>TOTAL  (A+C)</t>
  </si>
  <si>
    <t>TOTAL  (A+B+C)</t>
  </si>
  <si>
    <t>SERVICIO DE LA DEUDA PUBLICA</t>
  </si>
  <si>
    <t xml:space="preserve">Fuente de Información: SIIF Nación </t>
  </si>
  <si>
    <r>
      <rPr>
        <b/>
        <sz val="8"/>
        <rFont val="Arial"/>
        <family val="2"/>
      </rPr>
      <t>Nota1</t>
    </r>
    <r>
      <rPr>
        <sz val="8"/>
        <rFont val="Arial"/>
        <family val="2"/>
      </rPr>
      <t>: Ley No. 2276 del 29 de noviembre de 2022. Por la cual se decreta el presupuesto de rentas y recursos de capital y ley de apropiaciones para la vigencia fiscal del 1o. de enero al 31 de diciembre de 2023</t>
    </r>
  </si>
  <si>
    <r>
      <rPr>
        <b/>
        <sz val="8"/>
        <rFont val="Arial"/>
        <family val="2"/>
      </rPr>
      <t>Nota2</t>
    </r>
    <r>
      <rPr>
        <sz val="8"/>
        <rFont val="Arial"/>
        <family val="2"/>
      </rPr>
      <t xml:space="preserve">:Decreto No. 2590 del 23 de diciembre de 2022.  Por el cual se liquida el Presupuesto General de la Nación para la vigencia fiscal de 2023, se detallan las apropiaciones y se clasifican y definen los gastos. </t>
    </r>
  </si>
  <si>
    <t>INFORME DE EJECUCIÓN PRESUPUESTAL ACUMULADA  AGOSTO 31 DE  2023</t>
  </si>
  <si>
    <t xml:space="preserve">INFORME DE EJECUCIÓN PRESUPUESTAL ACUMULADA AGOSTO 31  DE 2023  </t>
  </si>
  <si>
    <t xml:space="preserve">GENERADO: AGOSTO 31 DE 2023 </t>
  </si>
  <si>
    <t>INFORME DE EJECUCIÓN PRESUPUESTAL ACUMULADA  AGOSTO 31 DE 2023</t>
  </si>
</sst>
</file>

<file path=xl/styles.xml><?xml version="1.0" encoding="utf-8"?>
<styleSheet xmlns="http://schemas.openxmlformats.org/spreadsheetml/2006/main">
  <numFmts count="5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0.00;[Red]0.00"/>
    <numFmt numFmtId="193" formatCode="0.000%"/>
    <numFmt numFmtId="194" formatCode="[$-240A]dddd\,\ dd&quot; de &quot;mmmm&quot; de &quot;yyyy"/>
    <numFmt numFmtId="195" formatCode="0_ ;[Red]\-0\ "/>
    <numFmt numFmtId="196" formatCode="0_ ;\-0\ "/>
    <numFmt numFmtId="197" formatCode="0;[Red]0"/>
    <numFmt numFmtId="198" formatCode="[$-240A]h:mm:ss\ AM/PM"/>
    <numFmt numFmtId="199" formatCode="#,##0_ ;\-#,##0\ "/>
    <numFmt numFmtId="200" formatCode="#,##0_ ;[Red]\-#,##0\ "/>
    <numFmt numFmtId="201" formatCode="0.00_ ;[Red]\-0.00\ "/>
    <numFmt numFmtId="202" formatCode="0.00_ ;\-0.00\ "/>
    <numFmt numFmtId="203" formatCode="#,##0;[Red]#,##0"/>
    <numFmt numFmtId="204" formatCode="&quot;$&quot;#,##0.00"/>
    <numFmt numFmtId="205" formatCode="#,##0.000000000000"/>
    <numFmt numFmtId="206" formatCode="[$-1240A]&quot;$&quot;\ #,##0.00;\(&quot;$&quot;\ #,##0.00\)"/>
    <numFmt numFmtId="207" formatCode="[$-1240A]&quot;$&quot;\ #,##0.00;\-&quot;$&quot;\ #,##0.00"/>
    <numFmt numFmtId="208" formatCode="#,##0.00_ ;\-#,##0.00\ "/>
    <numFmt numFmtId="209" formatCode="&quot;Sí&quot;;&quot;Sí&quot;;&quot;No&quot;"/>
    <numFmt numFmtId="210" formatCode="&quot;Verdadero&quot;;&quot;Verdadero&quot;;&quot;Falso&quot;"/>
    <numFmt numFmtId="211" formatCode="&quot;Activado&quot;;&quot;Activado&quot;;&quot;Desactivado&quot;"/>
    <numFmt numFmtId="212" formatCode="[$€-2]\ #,##0.00_);[Red]\([$€-2]\ #,##0.00\)"/>
  </numFmts>
  <fonts count="7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0"/>
      <name val="Montserrat"/>
      <family val="0"/>
    </font>
    <font>
      <b/>
      <sz val="7"/>
      <name val="Montserrat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name val="Montserra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b/>
      <sz val="10"/>
      <color indexed="9"/>
      <name val="Arial Narrow"/>
      <family val="2"/>
    </font>
    <font>
      <b/>
      <sz val="8"/>
      <color indexed="8"/>
      <name val="Arial"/>
      <family val="2"/>
    </font>
    <font>
      <b/>
      <sz val="9"/>
      <color indexed="5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Verdana"/>
      <family val="2"/>
    </font>
    <font>
      <sz val="11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9"/>
      <color theme="1" tint="0.04998999834060669"/>
      <name val="Arial"/>
      <family val="2"/>
    </font>
    <font>
      <b/>
      <sz val="9"/>
      <color theme="1" tint="0.04998999834060669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theme="0"/>
      <name val="Arial Narrow"/>
      <family val="2"/>
    </font>
    <font>
      <b/>
      <sz val="8"/>
      <color rgb="FF000000"/>
      <name val="Arial"/>
      <family val="2"/>
    </font>
    <font>
      <b/>
      <sz val="9"/>
      <color theme="3" tint="-0.4999699890613556"/>
      <name val="Arial"/>
      <family val="2"/>
    </font>
    <font>
      <sz val="10"/>
      <color rgb="FF000000"/>
      <name val="Arial"/>
      <family val="2"/>
    </font>
    <font>
      <sz val="10"/>
      <color theme="1" tint="0.04998999834060669"/>
      <name val="Arial"/>
      <family val="2"/>
    </font>
    <font>
      <b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>
        <color theme="1" tint="0.04998999834060669"/>
      </left>
      <right>
        <color indexed="63"/>
      </right>
      <top style="thick">
        <color theme="1" tint="0.04998999834060669"/>
      </top>
      <bottom style="medium"/>
    </border>
    <border>
      <left>
        <color indexed="63"/>
      </left>
      <right>
        <color indexed="63"/>
      </right>
      <top style="thick">
        <color theme="1" tint="0.04998999834060669"/>
      </top>
      <bottom style="medium"/>
    </border>
    <border>
      <left>
        <color indexed="63"/>
      </left>
      <right style="thick">
        <color theme="1" tint="0.04998999834060669"/>
      </right>
      <top style="thick">
        <color theme="1" tint="0.04998999834060669"/>
      </top>
      <bottom style="medium"/>
    </border>
    <border>
      <left style="thick">
        <color theme="1" tint="0.0499899983406066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1" tint="0.04998999834060669"/>
      </right>
      <top>
        <color indexed="63"/>
      </top>
      <bottom>
        <color indexed="63"/>
      </bottom>
    </border>
    <border>
      <left style="thick">
        <color theme="1" tint="0.04998999834060669"/>
      </left>
      <right>
        <color indexed="63"/>
      </right>
      <top>
        <color indexed="63"/>
      </top>
      <bottom style="thick">
        <color theme="1" tint="0.04998999834060669"/>
      </bottom>
    </border>
    <border>
      <left>
        <color indexed="63"/>
      </left>
      <right>
        <color indexed="63"/>
      </right>
      <top>
        <color indexed="63"/>
      </top>
      <bottom style="thick">
        <color theme="1" tint="0.04998999834060669"/>
      </bottom>
    </border>
    <border>
      <left>
        <color indexed="63"/>
      </left>
      <right style="thick">
        <color theme="1" tint="0.04998999834060669"/>
      </right>
      <top>
        <color indexed="63"/>
      </top>
      <bottom style="thick">
        <color theme="1" tint="0.04998999834060669"/>
      </bottom>
    </border>
    <border>
      <left style="thick">
        <color theme="1" tint="0.04998999834060669"/>
      </left>
      <right>
        <color indexed="63"/>
      </right>
      <top style="thick">
        <color theme="1" tint="0.04998999834060669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49" fillId="0" borderId="8" applyNumberFormat="0" applyFill="0" applyAlignment="0" applyProtection="0"/>
    <xf numFmtId="0" fontId="61" fillId="0" borderId="9" applyNumberFormat="0" applyFill="0" applyAlignment="0" applyProtection="0"/>
  </cellStyleXfs>
  <cellXfs count="146">
    <xf numFmtId="0" fontId="0" fillId="0" borderId="0" xfId="0" applyAlignment="1">
      <alignment/>
    </xf>
    <xf numFmtId="4" fontId="0" fillId="0" borderId="0" xfId="0" applyNumberFormat="1" applyAlignment="1">
      <alignment/>
    </xf>
    <xf numFmtId="10" fontId="4" fillId="0" borderId="0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 vertical="center" wrapText="1"/>
    </xf>
    <xf numFmtId="4" fontId="4" fillId="0" borderId="0" xfId="0" applyNumberFormat="1" applyFont="1" applyAlignment="1">
      <alignment horizontal="centerContinuous" vertical="center" wrapText="1"/>
    </xf>
    <xf numFmtId="4" fontId="4" fillId="0" borderId="0" xfId="0" applyNumberFormat="1" applyFont="1" applyBorder="1" applyAlignment="1">
      <alignment horizontal="centerContinuous" vertical="center" wrapText="1"/>
    </xf>
    <xf numFmtId="4" fontId="62" fillId="0" borderId="0" xfId="0" applyNumberFormat="1" applyFont="1" applyFill="1" applyBorder="1" applyAlignment="1">
      <alignment horizontal="right" vertical="center" wrapText="1"/>
    </xf>
    <xf numFmtId="10" fontId="3" fillId="0" borderId="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10" fontId="63" fillId="33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0" fontId="62" fillId="0" borderId="0" xfId="0" applyNumberFormat="1" applyFont="1" applyFill="1" applyBorder="1" applyAlignment="1">
      <alignment horizontal="left" vertical="center" wrapText="1" readingOrder="1"/>
    </xf>
    <xf numFmtId="0" fontId="6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 horizontal="right" vertical="center" wrapText="1"/>
    </xf>
    <xf numFmtId="10" fontId="64" fillId="33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/>
    </xf>
    <xf numFmtId="10" fontId="4" fillId="33" borderId="0" xfId="0" applyNumberFormat="1" applyFont="1" applyFill="1" applyBorder="1" applyAlignment="1">
      <alignment horizontal="right" vertical="center" wrapText="1"/>
    </xf>
    <xf numFmtId="10" fontId="3" fillId="33" borderId="11" xfId="0" applyNumberFormat="1" applyFont="1" applyFill="1" applyBorder="1" applyAlignment="1">
      <alignment horizontal="right" vertical="center" wrapText="1"/>
    </xf>
    <xf numFmtId="10" fontId="64" fillId="2" borderId="0" xfId="0" applyNumberFormat="1" applyFont="1" applyFill="1" applyBorder="1" applyAlignment="1">
      <alignment horizontal="right" vertical="center" wrapText="1"/>
    </xf>
    <xf numFmtId="10" fontId="64" fillId="2" borderId="11" xfId="0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left" vertical="center" wrapText="1"/>
    </xf>
    <xf numFmtId="4" fontId="4" fillId="2" borderId="0" xfId="0" applyNumberFormat="1" applyFont="1" applyFill="1" applyBorder="1" applyAlignment="1">
      <alignment horizontal="right" vertical="center" wrapText="1"/>
    </xf>
    <xf numFmtId="10" fontId="4" fillId="2" borderId="0" xfId="0" applyNumberFormat="1" applyFont="1" applyFill="1" applyBorder="1" applyAlignment="1">
      <alignment horizontal="right" vertical="center" wrapText="1"/>
    </xf>
    <xf numFmtId="10" fontId="4" fillId="2" borderId="11" xfId="0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65" fillId="34" borderId="12" xfId="0" applyFont="1" applyFill="1" applyBorder="1" applyAlignment="1">
      <alignment/>
    </xf>
    <xf numFmtId="0" fontId="66" fillId="34" borderId="13" xfId="0" applyFont="1" applyFill="1" applyBorder="1" applyAlignment="1">
      <alignment horizontal="center" vertical="center"/>
    </xf>
    <xf numFmtId="4" fontId="66" fillId="34" borderId="13" xfId="0" applyNumberFormat="1" applyFont="1" applyFill="1" applyBorder="1" applyAlignment="1">
      <alignment horizontal="center" vertical="justify" wrapText="1"/>
    </xf>
    <xf numFmtId="0" fontId="66" fillId="34" borderId="13" xfId="0" applyFont="1" applyFill="1" applyBorder="1" applyAlignment="1">
      <alignment horizontal="center" vertical="justify" wrapText="1"/>
    </xf>
    <xf numFmtId="0" fontId="67" fillId="35" borderId="13" xfId="0" applyFont="1" applyFill="1" applyBorder="1" applyAlignment="1">
      <alignment horizontal="center" vertical="justify" wrapText="1"/>
    </xf>
    <xf numFmtId="0" fontId="67" fillId="35" borderId="13" xfId="0" applyFont="1" applyFill="1" applyBorder="1" applyAlignment="1">
      <alignment horizontal="center" vertical="justify"/>
    </xf>
    <xf numFmtId="0" fontId="67" fillId="35" borderId="14" xfId="0" applyFont="1" applyFill="1" applyBorder="1" applyAlignment="1">
      <alignment horizontal="center" vertical="justify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4" fillId="2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/>
    </xf>
    <xf numFmtId="0" fontId="4" fillId="2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/>
    </xf>
    <xf numFmtId="10" fontId="64" fillId="33" borderId="11" xfId="0" applyNumberFormat="1" applyFont="1" applyFill="1" applyBorder="1" applyAlignment="1">
      <alignment horizontal="right" vertical="center" wrapText="1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left" vertical="center"/>
    </xf>
    <xf numFmtId="10" fontId="64" fillId="2" borderId="19" xfId="0" applyNumberFormat="1" applyFont="1" applyFill="1" applyBorder="1" applyAlignment="1">
      <alignment horizontal="right" vertical="center" wrapText="1"/>
    </xf>
    <xf numFmtId="10" fontId="64" fillId="2" borderId="20" xfId="0" applyNumberFormat="1" applyFont="1" applyFill="1" applyBorder="1" applyAlignment="1">
      <alignment horizontal="right" vertical="center" wrapText="1"/>
    </xf>
    <xf numFmtId="4" fontId="4" fillId="2" borderId="17" xfId="0" applyNumberFormat="1" applyFont="1" applyFill="1" applyBorder="1" applyAlignment="1">
      <alignment horizontal="right" vertical="center" wrapText="1"/>
    </xf>
    <xf numFmtId="4" fontId="68" fillId="0" borderId="0" xfId="0" applyNumberFormat="1" applyFont="1" applyFill="1" applyBorder="1" applyAlignment="1">
      <alignment horizontal="right" vertical="center" wrapText="1" readingOrder="1"/>
    </xf>
    <xf numFmtId="4" fontId="4" fillId="0" borderId="0" xfId="0" applyNumberFormat="1" applyFont="1" applyFill="1" applyBorder="1" applyAlignment="1">
      <alignment horizontal="right" vertical="center" wrapText="1"/>
    </xf>
    <xf numFmtId="0" fontId="69" fillId="2" borderId="0" xfId="0" applyNumberFormat="1" applyFont="1" applyFill="1" applyBorder="1" applyAlignment="1">
      <alignment horizontal="left" vertical="center" wrapText="1" readingOrder="1"/>
    </xf>
    <xf numFmtId="10" fontId="0" fillId="0" borderId="0" xfId="0" applyNumberForma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17" xfId="0" applyFont="1" applyBorder="1" applyAlignment="1">
      <alignment/>
    </xf>
    <xf numFmtId="4" fontId="4" fillId="2" borderId="19" xfId="0" applyNumberFormat="1" applyFont="1" applyFill="1" applyBorder="1" applyAlignment="1">
      <alignment horizontal="right" vertical="center" wrapText="1"/>
    </xf>
    <xf numFmtId="0" fontId="70" fillId="35" borderId="12" xfId="0" applyFont="1" applyFill="1" applyBorder="1" applyAlignment="1">
      <alignment horizontal="center" vertical="justify" wrapText="1"/>
    </xf>
    <xf numFmtId="4" fontId="3" fillId="33" borderId="17" xfId="0" applyNumberFormat="1" applyFont="1" applyFill="1" applyBorder="1" applyAlignment="1">
      <alignment horizontal="right" vertical="center" wrapText="1"/>
    </xf>
    <xf numFmtId="4" fontId="4" fillId="33" borderId="17" xfId="0" applyNumberFormat="1" applyFont="1" applyFill="1" applyBorder="1" applyAlignment="1">
      <alignment horizontal="right" vertical="center" wrapText="1"/>
    </xf>
    <xf numFmtId="4" fontId="4" fillId="2" borderId="18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/>
    </xf>
    <xf numFmtId="4" fontId="71" fillId="0" borderId="0" xfId="0" applyNumberFormat="1" applyFont="1" applyFill="1" applyBorder="1" applyAlignment="1">
      <alignment horizontal="right" vertical="center" wrapText="1" readingOrder="1"/>
    </xf>
    <xf numFmtId="4" fontId="4" fillId="2" borderId="0" xfId="0" applyNumberFormat="1" applyFont="1" applyFill="1" applyBorder="1" applyAlignment="1">
      <alignment vertical="center" wrapText="1"/>
    </xf>
    <xf numFmtId="4" fontId="62" fillId="0" borderId="0" xfId="0" applyNumberFormat="1" applyFont="1" applyFill="1" applyBorder="1" applyAlignment="1">
      <alignment horizontal="right" vertical="center" wrapText="1" readingOrder="1"/>
    </xf>
    <xf numFmtId="0" fontId="64" fillId="2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/>
    </xf>
    <xf numFmtId="4" fontId="5" fillId="33" borderId="0" xfId="0" applyNumberFormat="1" applyFont="1" applyFill="1" applyBorder="1" applyAlignment="1">
      <alignment vertical="center" wrapText="1"/>
    </xf>
    <xf numFmtId="10" fontId="72" fillId="2" borderId="0" xfId="0" applyNumberFormat="1" applyFont="1" applyFill="1" applyBorder="1" applyAlignment="1">
      <alignment horizontal="right" vertical="center" wrapText="1"/>
    </xf>
    <xf numFmtId="0" fontId="70" fillId="35" borderId="21" xfId="0" applyFont="1" applyFill="1" applyBorder="1" applyAlignment="1">
      <alignment horizontal="center" vertical="justify" wrapText="1"/>
    </xf>
    <xf numFmtId="0" fontId="67" fillId="35" borderId="22" xfId="0" applyFont="1" applyFill="1" applyBorder="1" applyAlignment="1">
      <alignment horizontal="center" vertical="justify" wrapText="1"/>
    </xf>
    <xf numFmtId="0" fontId="67" fillId="35" borderId="22" xfId="0" applyFont="1" applyFill="1" applyBorder="1" applyAlignment="1">
      <alignment horizontal="center" vertical="justify"/>
    </xf>
    <xf numFmtId="0" fontId="67" fillId="35" borderId="23" xfId="0" applyFont="1" applyFill="1" applyBorder="1" applyAlignment="1">
      <alignment horizontal="center" vertical="justify"/>
    </xf>
    <xf numFmtId="4" fontId="3" fillId="0" borderId="24" xfId="0" applyNumberFormat="1" applyFont="1" applyBorder="1" applyAlignment="1">
      <alignment/>
    </xf>
    <xf numFmtId="4" fontId="3" fillId="0" borderId="25" xfId="0" applyNumberFormat="1" applyFont="1" applyBorder="1" applyAlignment="1">
      <alignment/>
    </xf>
    <xf numFmtId="4" fontId="4" fillId="2" borderId="24" xfId="0" applyNumberFormat="1" applyFont="1" applyFill="1" applyBorder="1" applyAlignment="1">
      <alignment horizontal="right" vertical="center" wrapText="1"/>
    </xf>
    <xf numFmtId="10" fontId="4" fillId="2" borderId="25" xfId="0" applyNumberFormat="1" applyFont="1" applyFill="1" applyBorder="1" applyAlignment="1">
      <alignment horizontal="right" vertical="center" wrapText="1"/>
    </xf>
    <xf numFmtId="4" fontId="3" fillId="0" borderId="24" xfId="0" applyNumberFormat="1" applyFont="1" applyFill="1" applyBorder="1" applyAlignment="1">
      <alignment horizontal="right" vertical="center" wrapText="1"/>
    </xf>
    <xf numFmtId="10" fontId="3" fillId="0" borderId="25" xfId="0" applyNumberFormat="1" applyFont="1" applyFill="1" applyBorder="1" applyAlignment="1">
      <alignment horizontal="right" vertical="center" wrapText="1"/>
    </xf>
    <xf numFmtId="4" fontId="64" fillId="2" borderId="24" xfId="0" applyNumberFormat="1" applyFont="1" applyFill="1" applyBorder="1" applyAlignment="1">
      <alignment horizontal="right" vertical="center" wrapText="1"/>
    </xf>
    <xf numFmtId="10" fontId="64" fillId="2" borderId="25" xfId="0" applyNumberFormat="1" applyFont="1" applyFill="1" applyBorder="1" applyAlignment="1">
      <alignment horizontal="right" vertical="center" wrapText="1"/>
    </xf>
    <xf numFmtId="4" fontId="4" fillId="33" borderId="24" xfId="0" applyNumberFormat="1" applyFont="1" applyFill="1" applyBorder="1" applyAlignment="1">
      <alignment horizontal="right" vertical="center" wrapText="1"/>
    </xf>
    <xf numFmtId="10" fontId="4" fillId="33" borderId="25" xfId="0" applyNumberFormat="1" applyFont="1" applyFill="1" applyBorder="1" applyAlignment="1">
      <alignment horizontal="right" vertical="center" wrapText="1"/>
    </xf>
    <xf numFmtId="4" fontId="4" fillId="2" borderId="26" xfId="0" applyNumberFormat="1" applyFont="1" applyFill="1" applyBorder="1" applyAlignment="1">
      <alignment horizontal="right" vertical="center" wrapText="1"/>
    </xf>
    <xf numFmtId="10" fontId="4" fillId="2" borderId="27" xfId="0" applyNumberFormat="1" applyFont="1" applyFill="1" applyBorder="1" applyAlignment="1">
      <alignment horizontal="right" vertical="center" wrapText="1"/>
    </xf>
    <xf numFmtId="10" fontId="4" fillId="2" borderId="28" xfId="0" applyNumberFormat="1" applyFont="1" applyFill="1" applyBorder="1" applyAlignment="1">
      <alignment horizontal="right" vertical="center" wrapText="1"/>
    </xf>
    <xf numFmtId="0" fontId="65" fillId="34" borderId="29" xfId="0" applyFont="1" applyFill="1" applyBorder="1" applyAlignment="1">
      <alignment/>
    </xf>
    <xf numFmtId="0" fontId="66" fillId="34" borderId="22" xfId="0" applyFont="1" applyFill="1" applyBorder="1" applyAlignment="1">
      <alignment horizontal="center" vertical="center"/>
    </xf>
    <xf numFmtId="4" fontId="66" fillId="34" borderId="22" xfId="0" applyNumberFormat="1" applyFont="1" applyFill="1" applyBorder="1" applyAlignment="1">
      <alignment horizontal="center" vertical="justify" wrapText="1"/>
    </xf>
    <xf numFmtId="0" fontId="66" fillId="34" borderId="22" xfId="0" applyFont="1" applyFill="1" applyBorder="1" applyAlignment="1">
      <alignment horizontal="center" vertical="justify" wrapText="1"/>
    </xf>
    <xf numFmtId="0" fontId="3" fillId="0" borderId="24" xfId="0" applyFont="1" applyBorder="1" applyAlignment="1">
      <alignment/>
    </xf>
    <xf numFmtId="0" fontId="4" fillId="2" borderId="2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/>
    </xf>
    <xf numFmtId="0" fontId="64" fillId="2" borderId="24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left" vertical="center"/>
    </xf>
    <xf numFmtId="4" fontId="4" fillId="2" borderId="27" xfId="0" applyNumberFormat="1" applyFont="1" applyFill="1" applyBorder="1" applyAlignment="1">
      <alignment vertical="center" wrapText="1"/>
    </xf>
    <xf numFmtId="0" fontId="6" fillId="0" borderId="17" xfId="0" applyFont="1" applyFill="1" applyBorder="1" applyAlignment="1">
      <alignment/>
    </xf>
    <xf numFmtId="0" fontId="4" fillId="2" borderId="19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 wrapText="1"/>
    </xf>
    <xf numFmtId="4" fontId="64" fillId="2" borderId="0" xfId="0" applyNumberFormat="1" applyFont="1" applyFill="1" applyBorder="1" applyAlignment="1">
      <alignment vertical="center" wrapText="1"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4" fontId="8" fillId="0" borderId="0" xfId="0" applyNumberFormat="1" applyFont="1" applyAlignment="1">
      <alignment/>
    </xf>
    <xf numFmtId="0" fontId="70" fillId="35" borderId="30" xfId="0" applyFont="1" applyFill="1" applyBorder="1" applyAlignment="1">
      <alignment horizontal="center" vertical="justify" wrapText="1"/>
    </xf>
    <xf numFmtId="0" fontId="67" fillId="35" borderId="10" xfId="0" applyFont="1" applyFill="1" applyBorder="1" applyAlignment="1">
      <alignment horizontal="center" vertical="justify" wrapText="1"/>
    </xf>
    <xf numFmtId="0" fontId="67" fillId="35" borderId="10" xfId="0" applyFont="1" applyFill="1" applyBorder="1" applyAlignment="1">
      <alignment horizontal="center" vertical="justify"/>
    </xf>
    <xf numFmtId="0" fontId="67" fillId="35" borderId="31" xfId="0" applyFont="1" applyFill="1" applyBorder="1" applyAlignment="1">
      <alignment horizontal="center" vertical="justify"/>
    </xf>
    <xf numFmtId="4" fontId="3" fillId="0" borderId="32" xfId="0" applyNumberFormat="1" applyFont="1" applyBorder="1" applyAlignment="1">
      <alignment/>
    </xf>
    <xf numFmtId="4" fontId="3" fillId="0" borderId="33" xfId="0" applyNumberFormat="1" applyFont="1" applyBorder="1" applyAlignment="1">
      <alignment/>
    </xf>
    <xf numFmtId="4" fontId="4" fillId="2" borderId="32" xfId="0" applyNumberFormat="1" applyFont="1" applyFill="1" applyBorder="1" applyAlignment="1">
      <alignment horizontal="right" vertical="center" wrapText="1"/>
    </xf>
    <xf numFmtId="10" fontId="4" fillId="2" borderId="33" xfId="0" applyNumberFormat="1" applyFont="1" applyFill="1" applyBorder="1" applyAlignment="1">
      <alignment horizontal="right" vertical="center" wrapText="1"/>
    </xf>
    <xf numFmtId="4" fontId="3" fillId="0" borderId="32" xfId="0" applyNumberFormat="1" applyFont="1" applyFill="1" applyBorder="1" applyAlignment="1">
      <alignment horizontal="right" vertical="center" wrapText="1"/>
    </xf>
    <xf numFmtId="10" fontId="3" fillId="0" borderId="33" xfId="0" applyNumberFormat="1" applyFont="1" applyFill="1" applyBorder="1" applyAlignment="1">
      <alignment horizontal="right" vertical="center" wrapText="1"/>
    </xf>
    <xf numFmtId="4" fontId="4" fillId="0" borderId="32" xfId="0" applyNumberFormat="1" applyFont="1" applyFill="1" applyBorder="1" applyAlignment="1">
      <alignment horizontal="right" vertical="center" wrapText="1"/>
    </xf>
    <xf numFmtId="10" fontId="4" fillId="0" borderId="33" xfId="0" applyNumberFormat="1" applyFont="1" applyFill="1" applyBorder="1" applyAlignment="1">
      <alignment horizontal="right" vertical="center" wrapText="1"/>
    </xf>
    <xf numFmtId="4" fontId="4" fillId="2" borderId="34" xfId="0" applyNumberFormat="1" applyFont="1" applyFill="1" applyBorder="1" applyAlignment="1">
      <alignment horizontal="right" vertical="center" wrapText="1"/>
    </xf>
    <xf numFmtId="10" fontId="4" fillId="2" borderId="35" xfId="0" applyNumberFormat="1" applyFont="1" applyFill="1" applyBorder="1" applyAlignment="1">
      <alignment horizontal="right" vertical="center" wrapText="1"/>
    </xf>
    <xf numFmtId="10" fontId="4" fillId="2" borderId="36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/>
    </xf>
    <xf numFmtId="4" fontId="9" fillId="2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4" fontId="10" fillId="33" borderId="0" xfId="0" applyNumberFormat="1" applyFont="1" applyFill="1" applyBorder="1" applyAlignment="1">
      <alignment horizontal="right" vertical="center" wrapText="1"/>
    </xf>
    <xf numFmtId="4" fontId="9" fillId="2" borderId="27" xfId="0" applyNumberFormat="1" applyFont="1" applyFill="1" applyBorder="1" applyAlignment="1">
      <alignment horizontal="right" vertical="center" wrapText="1"/>
    </xf>
    <xf numFmtId="4" fontId="69" fillId="2" borderId="0" xfId="0" applyNumberFormat="1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vertical="center" wrapText="1"/>
    </xf>
    <xf numFmtId="4" fontId="4" fillId="2" borderId="19" xfId="0" applyNumberFormat="1" applyFont="1" applyFill="1" applyBorder="1" applyAlignment="1">
      <alignment vertical="center" wrapText="1"/>
    </xf>
    <xf numFmtId="4" fontId="11" fillId="0" borderId="0" xfId="0" applyNumberFormat="1" applyFont="1" applyAlignment="1">
      <alignment/>
    </xf>
    <xf numFmtId="0" fontId="40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4" fontId="62" fillId="0" borderId="0" xfId="0" applyNumberFormat="1" applyFont="1" applyFill="1" applyBorder="1" applyAlignment="1">
      <alignment vertical="center" wrapText="1"/>
    </xf>
    <xf numFmtId="4" fontId="62" fillId="0" borderId="0" xfId="54" applyNumberFormat="1" applyFont="1" applyFill="1" applyBorder="1" applyAlignment="1">
      <alignment vertical="center" wrapText="1"/>
      <protection/>
    </xf>
    <xf numFmtId="4" fontId="69" fillId="2" borderId="0" xfId="54" applyNumberFormat="1" applyFont="1" applyFill="1" applyBorder="1" applyAlignment="1">
      <alignment vertical="center" wrapText="1"/>
      <protection/>
    </xf>
    <xf numFmtId="4" fontId="73" fillId="0" borderId="0" xfId="0" applyNumberFormat="1" applyFont="1" applyFill="1" applyBorder="1" applyAlignment="1">
      <alignment horizontal="right" vertical="center" wrapText="1" readingOrder="1"/>
    </xf>
    <xf numFmtId="4" fontId="74" fillId="0" borderId="0" xfId="0" applyNumberFormat="1" applyFont="1" applyFill="1" applyBorder="1" applyAlignment="1">
      <alignment horizontal="right" vertical="center" wrapText="1" readingOrder="1"/>
    </xf>
    <xf numFmtId="4" fontId="73" fillId="0" borderId="0" xfId="54" applyNumberFormat="1" applyFont="1" applyFill="1" applyBorder="1" applyAlignment="1">
      <alignment horizontal="right" vertical="center" wrapText="1" readingOrder="1"/>
      <protection/>
    </xf>
    <xf numFmtId="4" fontId="75" fillId="2" borderId="0" xfId="0" applyNumberFormat="1" applyFont="1" applyFill="1" applyBorder="1" applyAlignment="1">
      <alignment horizontal="right" vertical="center" wrapText="1" readingOrder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1495425</xdr:colOff>
      <xdr:row>3</xdr:row>
      <xdr:rowOff>19050</xdr:rowOff>
    </xdr:to>
    <xdr:pic>
      <xdr:nvPicPr>
        <xdr:cNvPr id="1" name="Imagen 2" descr="cid:image001.png@01D98E73.A0D70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66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tabSelected="1" zoomScale="115" zoomScaleNormal="115" zoomScalePageLayoutView="0" workbookViewId="0" topLeftCell="A1">
      <selection activeCell="G37" sqref="G37:I44"/>
    </sheetView>
  </sheetViews>
  <sheetFormatPr defaultColWidth="11.421875" defaultRowHeight="12.75"/>
  <cols>
    <col min="1" max="1" width="2.57421875" style="0" customWidth="1"/>
    <col min="2" max="2" width="35.57421875" style="0" customWidth="1"/>
    <col min="3" max="3" width="17.00390625" style="0" customWidth="1"/>
    <col min="4" max="4" width="19.00390625" style="0" customWidth="1"/>
    <col min="5" max="5" width="16.57421875" style="0" customWidth="1"/>
    <col min="6" max="6" width="19.28125" style="0" customWidth="1"/>
    <col min="7" max="7" width="18.421875" style="0" customWidth="1"/>
    <col min="8" max="8" width="19.28125" style="0" customWidth="1"/>
    <col min="9" max="9" width="18.421875" style="0" customWidth="1"/>
    <col min="10" max="10" width="16.57421875" style="0" customWidth="1"/>
    <col min="11" max="11" width="7.8515625" style="0" customWidth="1"/>
    <col min="12" max="12" width="8.140625" style="0" customWidth="1"/>
    <col min="13" max="13" width="8.421875" style="0" customWidth="1"/>
    <col min="15" max="15" width="16.421875" style="0" bestFit="1" customWidth="1"/>
  </cols>
  <sheetData>
    <row r="1" ht="12.75">
      <c r="J1" s="1"/>
    </row>
    <row r="2" spans="1:13" ht="14.25">
      <c r="A2" s="137" t="s">
        <v>5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3" ht="21" customHeight="1">
      <c r="A3" s="137" t="s">
        <v>36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</row>
    <row r="4" spans="1:13" ht="19.5" customHeight="1" thickBot="1">
      <c r="A4" s="109"/>
      <c r="B4" s="109"/>
      <c r="C4" s="136"/>
      <c r="D4" s="136"/>
      <c r="E4" s="110"/>
      <c r="F4" s="110"/>
      <c r="G4" s="110"/>
      <c r="H4" s="110"/>
      <c r="I4" s="112" t="s">
        <v>37</v>
      </c>
      <c r="J4" s="110"/>
      <c r="K4" s="111"/>
      <c r="L4" s="111"/>
      <c r="M4" s="111"/>
    </row>
    <row r="5" spans="1:13" ht="43.5" customHeight="1" thickBot="1" thickTop="1">
      <c r="A5" s="36"/>
      <c r="B5" s="37" t="s">
        <v>3</v>
      </c>
      <c r="C5" s="38" t="s">
        <v>11</v>
      </c>
      <c r="D5" s="39" t="s">
        <v>6</v>
      </c>
      <c r="E5" s="38" t="s">
        <v>15</v>
      </c>
      <c r="F5" s="38" t="s">
        <v>16</v>
      </c>
      <c r="G5" s="39" t="s">
        <v>21</v>
      </c>
      <c r="H5" s="39" t="s">
        <v>19</v>
      </c>
      <c r="I5" s="39" t="s">
        <v>22</v>
      </c>
      <c r="J5" s="63" t="s">
        <v>7</v>
      </c>
      <c r="K5" s="40" t="s">
        <v>9</v>
      </c>
      <c r="L5" s="41" t="s">
        <v>23</v>
      </c>
      <c r="M5" s="42" t="s">
        <v>8</v>
      </c>
    </row>
    <row r="6" spans="1:13" ht="9.75" customHeight="1">
      <c r="A6" s="43"/>
      <c r="B6" s="3"/>
      <c r="C6" s="3"/>
      <c r="D6" s="3"/>
      <c r="E6" s="3"/>
      <c r="F6" s="3"/>
      <c r="G6" s="3"/>
      <c r="H6" s="3"/>
      <c r="I6" s="3"/>
      <c r="J6" s="43"/>
      <c r="K6" s="3"/>
      <c r="L6" s="3"/>
      <c r="M6" s="44"/>
    </row>
    <row r="7" spans="1:13" ht="18" customHeight="1">
      <c r="A7" s="45" t="s">
        <v>26</v>
      </c>
      <c r="B7" s="35" t="s">
        <v>0</v>
      </c>
      <c r="C7" s="31">
        <f>SUM(C8:C11)</f>
        <v>409808042000</v>
      </c>
      <c r="D7" s="31">
        <f aca="true" t="shared" si="0" ref="D7:I7">SUM(D8:D11)</f>
        <v>458808042000</v>
      </c>
      <c r="E7" s="31">
        <f t="shared" si="0"/>
        <v>1187338000</v>
      </c>
      <c r="F7" s="31">
        <f t="shared" si="0"/>
        <v>457620704000</v>
      </c>
      <c r="G7" s="31">
        <f t="shared" si="0"/>
        <v>351565956149.29004</v>
      </c>
      <c r="H7" s="31">
        <f t="shared" si="0"/>
        <v>284124227294.78</v>
      </c>
      <c r="I7" s="31">
        <f t="shared" si="0"/>
        <v>267597357151.78003</v>
      </c>
      <c r="J7" s="54">
        <f aca="true" t="shared" si="1" ref="J7:J13">+F7-G7</f>
        <v>106054747850.70996</v>
      </c>
      <c r="K7" s="28">
        <f aca="true" t="shared" si="2" ref="K7:K13">+G7/F7</f>
        <v>0.7682474876601957</v>
      </c>
      <c r="L7" s="28">
        <f>+H7/F7</f>
        <v>0.6208727551251265</v>
      </c>
      <c r="M7" s="33">
        <f aca="true" t="shared" si="3" ref="M7:M13">+I7/F7</f>
        <v>0.5847579771036322</v>
      </c>
    </row>
    <row r="8" spans="1:13" ht="29.25" customHeight="1">
      <c r="A8" s="46"/>
      <c r="B8" s="18" t="s">
        <v>1</v>
      </c>
      <c r="C8" s="16">
        <f aca="true" t="shared" si="4" ref="C8:I11">+C23+C38</f>
        <v>61470414000</v>
      </c>
      <c r="D8" s="16">
        <f t="shared" si="4"/>
        <v>61470414000</v>
      </c>
      <c r="E8" s="16">
        <f t="shared" si="4"/>
        <v>1187338000</v>
      </c>
      <c r="F8" s="16">
        <f t="shared" si="4"/>
        <v>60283076000</v>
      </c>
      <c r="G8" s="16">
        <f t="shared" si="4"/>
        <v>37744633409</v>
      </c>
      <c r="H8" s="16">
        <f t="shared" si="4"/>
        <v>37370921586</v>
      </c>
      <c r="I8" s="16">
        <f t="shared" si="4"/>
        <v>37370921586</v>
      </c>
      <c r="J8" s="64">
        <f t="shared" si="1"/>
        <v>22538442591</v>
      </c>
      <c r="K8" s="19">
        <f t="shared" si="2"/>
        <v>0.6261232158923011</v>
      </c>
      <c r="L8" s="19">
        <f aca="true" t="shared" si="5" ref="L8:L13">+H8/F8</f>
        <v>0.6199239333109013</v>
      </c>
      <c r="M8" s="27">
        <f t="shared" si="3"/>
        <v>0.6199239333109013</v>
      </c>
    </row>
    <row r="9" spans="1:13" ht="25.5" customHeight="1">
      <c r="A9" s="46"/>
      <c r="B9" s="20" t="s">
        <v>13</v>
      </c>
      <c r="C9" s="16">
        <f t="shared" si="4"/>
        <v>22540426000</v>
      </c>
      <c r="D9" s="16">
        <f t="shared" si="4"/>
        <v>21777903480</v>
      </c>
      <c r="E9" s="16">
        <f t="shared" si="4"/>
        <v>0</v>
      </c>
      <c r="F9" s="16">
        <f t="shared" si="4"/>
        <v>21777903480</v>
      </c>
      <c r="G9" s="16">
        <f t="shared" si="4"/>
        <v>19206905350.19</v>
      </c>
      <c r="H9" s="16">
        <f t="shared" si="4"/>
        <v>13794632013.68</v>
      </c>
      <c r="I9" s="16">
        <f t="shared" si="4"/>
        <v>13335254040.68</v>
      </c>
      <c r="J9" s="64">
        <f t="shared" si="1"/>
        <v>2570998129.8100014</v>
      </c>
      <c r="K9" s="19">
        <f t="shared" si="2"/>
        <v>0.8819446448474203</v>
      </c>
      <c r="L9" s="19">
        <f t="shared" si="5"/>
        <v>0.6334233240747195</v>
      </c>
      <c r="M9" s="27">
        <f t="shared" si="3"/>
        <v>0.6123295593134845</v>
      </c>
    </row>
    <row r="10" spans="1:15" ht="26.25" customHeight="1">
      <c r="A10" s="46"/>
      <c r="B10" s="18" t="s">
        <v>4</v>
      </c>
      <c r="C10" s="16">
        <f t="shared" si="4"/>
        <v>310240582000</v>
      </c>
      <c r="D10" s="16">
        <f t="shared" si="4"/>
        <v>359270582000</v>
      </c>
      <c r="E10" s="16">
        <f t="shared" si="4"/>
        <v>0</v>
      </c>
      <c r="F10" s="16">
        <f t="shared" si="4"/>
        <v>359270582000</v>
      </c>
      <c r="G10" s="16">
        <f t="shared" si="4"/>
        <v>280316076806.10004</v>
      </c>
      <c r="H10" s="16">
        <f t="shared" si="4"/>
        <v>218660333111.10004</v>
      </c>
      <c r="I10" s="16">
        <f t="shared" si="4"/>
        <v>202592840941.10004</v>
      </c>
      <c r="J10" s="64">
        <f t="shared" si="1"/>
        <v>78954505193.89996</v>
      </c>
      <c r="K10" s="19">
        <f t="shared" si="2"/>
        <v>0.7802366540717771</v>
      </c>
      <c r="L10" s="19">
        <f t="shared" si="5"/>
        <v>0.6086229824157995</v>
      </c>
      <c r="M10" s="27">
        <f t="shared" si="3"/>
        <v>0.563900444654553</v>
      </c>
      <c r="O10" s="1"/>
    </row>
    <row r="11" spans="1:13" ht="24.75" customHeight="1">
      <c r="A11" s="46"/>
      <c r="B11" s="21" t="s">
        <v>18</v>
      </c>
      <c r="C11" s="16">
        <f t="shared" si="4"/>
        <v>15556620000</v>
      </c>
      <c r="D11" s="16">
        <f t="shared" si="4"/>
        <v>16289142520</v>
      </c>
      <c r="E11" s="16">
        <f t="shared" si="4"/>
        <v>0</v>
      </c>
      <c r="F11" s="16">
        <f t="shared" si="4"/>
        <v>16289142520</v>
      </c>
      <c r="G11" s="16">
        <f t="shared" si="4"/>
        <v>14298340584</v>
      </c>
      <c r="H11" s="16">
        <f t="shared" si="4"/>
        <v>14298340584</v>
      </c>
      <c r="I11" s="16">
        <f t="shared" si="4"/>
        <v>14298340584</v>
      </c>
      <c r="J11" s="64">
        <f t="shared" si="1"/>
        <v>1990801936</v>
      </c>
      <c r="K11" s="19">
        <f t="shared" si="2"/>
        <v>0.8777835031183704</v>
      </c>
      <c r="L11" s="19">
        <f t="shared" si="5"/>
        <v>0.8777835031183704</v>
      </c>
      <c r="M11" s="27">
        <f t="shared" si="3"/>
        <v>0.8777835031183704</v>
      </c>
    </row>
    <row r="12" spans="1:13" ht="23.25" customHeight="1">
      <c r="A12" s="47" t="s">
        <v>25</v>
      </c>
      <c r="B12" s="57" t="s">
        <v>31</v>
      </c>
      <c r="C12" s="31">
        <f>+C27</f>
        <v>1015261019</v>
      </c>
      <c r="D12" s="31">
        <f aca="true" t="shared" si="6" ref="D12:I12">+D27</f>
        <v>1015261019</v>
      </c>
      <c r="E12" s="31">
        <f t="shared" si="6"/>
        <v>0</v>
      </c>
      <c r="F12" s="31">
        <f t="shared" si="6"/>
        <v>1015261019</v>
      </c>
      <c r="G12" s="31">
        <f t="shared" si="6"/>
        <v>0</v>
      </c>
      <c r="H12" s="31">
        <f t="shared" si="6"/>
        <v>0</v>
      </c>
      <c r="I12" s="31">
        <f t="shared" si="6"/>
        <v>0</v>
      </c>
      <c r="J12" s="54">
        <f t="shared" si="1"/>
        <v>1015261019</v>
      </c>
      <c r="K12" s="28">
        <f>+G12/F12</f>
        <v>0</v>
      </c>
      <c r="L12" s="28">
        <f>+H12/F12</f>
        <v>0</v>
      </c>
      <c r="M12" s="33">
        <f>+I12/F12</f>
        <v>0</v>
      </c>
    </row>
    <row r="13" spans="1:13" ht="21" customHeight="1">
      <c r="A13" s="47" t="s">
        <v>27</v>
      </c>
      <c r="B13" s="35" t="s">
        <v>2</v>
      </c>
      <c r="C13" s="31">
        <f aca="true" t="shared" si="7" ref="C13:I13">+C28+C42</f>
        <v>310330230533</v>
      </c>
      <c r="D13" s="31">
        <f t="shared" si="7"/>
        <v>447580230533</v>
      </c>
      <c r="E13" s="31">
        <f t="shared" si="7"/>
        <v>0</v>
      </c>
      <c r="F13" s="31">
        <f t="shared" si="7"/>
        <v>447580230533</v>
      </c>
      <c r="G13" s="31">
        <f t="shared" si="7"/>
        <v>298073530386.38995</v>
      </c>
      <c r="H13" s="31">
        <f t="shared" si="7"/>
        <v>25965750179.489998</v>
      </c>
      <c r="I13" s="31">
        <f t="shared" si="7"/>
        <v>25668020789.489998</v>
      </c>
      <c r="J13" s="54">
        <f t="shared" si="1"/>
        <v>149506700146.61005</v>
      </c>
      <c r="K13" s="28">
        <f t="shared" si="2"/>
        <v>0.665966702844381</v>
      </c>
      <c r="L13" s="28">
        <f t="shared" si="5"/>
        <v>0.0580136217110589</v>
      </c>
      <c r="M13" s="29">
        <f t="shared" si="3"/>
        <v>0.05734842389915946</v>
      </c>
    </row>
    <row r="14" spans="1:13" ht="7.5" customHeight="1">
      <c r="A14" s="48"/>
      <c r="B14" s="22"/>
      <c r="C14" s="23"/>
      <c r="D14" s="17"/>
      <c r="E14" s="17"/>
      <c r="F14" s="17"/>
      <c r="G14" s="17"/>
      <c r="H14" s="17"/>
      <c r="I14" s="17"/>
      <c r="J14" s="65"/>
      <c r="K14" s="24"/>
      <c r="L14" s="24"/>
      <c r="M14" s="49"/>
    </row>
    <row r="15" spans="1:13" ht="13.5" thickBot="1">
      <c r="A15" s="50"/>
      <c r="B15" s="51" t="s">
        <v>30</v>
      </c>
      <c r="C15" s="62">
        <f aca="true" t="shared" si="8" ref="C15:I15">+C30+C44</f>
        <v>721153533552</v>
      </c>
      <c r="D15" s="62">
        <f t="shared" si="8"/>
        <v>907403533552</v>
      </c>
      <c r="E15" s="62">
        <f t="shared" si="8"/>
        <v>1187338000</v>
      </c>
      <c r="F15" s="62">
        <f t="shared" si="8"/>
        <v>906216195552</v>
      </c>
      <c r="G15" s="62">
        <f t="shared" si="8"/>
        <v>649639486535.68</v>
      </c>
      <c r="H15" s="62">
        <f t="shared" si="8"/>
        <v>310089977474.27</v>
      </c>
      <c r="I15" s="62">
        <f t="shared" si="8"/>
        <v>293265377941.27</v>
      </c>
      <c r="J15" s="66">
        <f>+F15-G15</f>
        <v>256576709016.31995</v>
      </c>
      <c r="K15" s="52">
        <f>+G15/F15</f>
        <v>0.7168703116588726</v>
      </c>
      <c r="L15" s="52">
        <f>+H15/F15</f>
        <v>0.3421810148574823</v>
      </c>
      <c r="M15" s="53">
        <f>+I15/F15</f>
        <v>0.32361524698047844</v>
      </c>
    </row>
    <row r="16" spans="1:13" ht="15" customHeight="1" thickTop="1">
      <c r="A16" s="6"/>
      <c r="B16" s="6"/>
      <c r="C16" s="7"/>
      <c r="D16" s="7"/>
      <c r="E16" s="7"/>
      <c r="F16" s="7"/>
      <c r="G16" s="7"/>
      <c r="H16" s="7"/>
      <c r="I16" s="7"/>
      <c r="J16" s="7"/>
      <c r="K16" s="7"/>
      <c r="L16" s="8"/>
      <c r="M16" s="9"/>
    </row>
    <row r="17" spans="1:13" ht="16.5" customHeight="1">
      <c r="A17" s="137" t="s">
        <v>12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</row>
    <row r="18" spans="1:13" ht="24" customHeight="1">
      <c r="A18" s="137" t="s">
        <v>38</v>
      </c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</row>
    <row r="19" spans="1:13" ht="16.5" customHeight="1" thickBot="1">
      <c r="A19" s="6"/>
      <c r="B19" s="6"/>
      <c r="C19" s="7"/>
      <c r="D19" s="7"/>
      <c r="E19" s="7"/>
      <c r="F19" s="7"/>
      <c r="G19" s="7"/>
      <c r="H19" s="7"/>
      <c r="I19" s="7"/>
      <c r="J19" s="7"/>
      <c r="K19" s="5"/>
      <c r="L19" s="5"/>
      <c r="M19" s="5"/>
    </row>
    <row r="20" spans="1:13" ht="36" customHeight="1" thickBot="1" thickTop="1">
      <c r="A20" s="36"/>
      <c r="B20" s="37" t="s">
        <v>3</v>
      </c>
      <c r="C20" s="38" t="s">
        <v>11</v>
      </c>
      <c r="D20" s="38" t="s">
        <v>6</v>
      </c>
      <c r="E20" s="38" t="s">
        <v>15</v>
      </c>
      <c r="F20" s="38" t="s">
        <v>16</v>
      </c>
      <c r="G20" s="38" t="s">
        <v>17</v>
      </c>
      <c r="H20" s="38" t="s">
        <v>10</v>
      </c>
      <c r="I20" s="39" t="s">
        <v>22</v>
      </c>
      <c r="J20" s="113" t="s">
        <v>7</v>
      </c>
      <c r="K20" s="114" t="s">
        <v>9</v>
      </c>
      <c r="L20" s="115" t="s">
        <v>20</v>
      </c>
      <c r="M20" s="116" t="s">
        <v>8</v>
      </c>
    </row>
    <row r="21" spans="1:13" ht="12.75" customHeight="1">
      <c r="A21" s="61"/>
      <c r="B21" s="4"/>
      <c r="C21" s="5"/>
      <c r="D21" s="5"/>
      <c r="E21" s="5"/>
      <c r="F21" s="5"/>
      <c r="G21" s="5"/>
      <c r="H21" s="5"/>
      <c r="I21" s="5"/>
      <c r="J21" s="117"/>
      <c r="K21" s="5"/>
      <c r="L21" s="5"/>
      <c r="M21" s="118"/>
    </row>
    <row r="22" spans="1:13" ht="24.75" customHeight="1">
      <c r="A22" s="45" t="s">
        <v>26</v>
      </c>
      <c r="B22" s="34" t="s">
        <v>0</v>
      </c>
      <c r="C22" s="31">
        <f>SUM(C23:C26)</f>
        <v>392430208000</v>
      </c>
      <c r="D22" s="31">
        <f>SUM(D23:D26)</f>
        <v>441430208000</v>
      </c>
      <c r="E22" s="31">
        <v>0</v>
      </c>
      <c r="F22" s="31">
        <f>SUM(F23:F26)</f>
        <v>441430208000</v>
      </c>
      <c r="G22" s="69">
        <f>SUM(G23:G26)</f>
        <v>341068266649.03</v>
      </c>
      <c r="H22" s="69">
        <f>SUM(H23:H26)</f>
        <v>274145669737.57004</v>
      </c>
      <c r="I22" s="69">
        <f>SUM(I23:I26)</f>
        <v>257622315594.57004</v>
      </c>
      <c r="J22" s="119">
        <f aca="true" t="shared" si="9" ref="J22:J28">+F22-G22</f>
        <v>100361941350.96997</v>
      </c>
      <c r="K22" s="32">
        <f aca="true" t="shared" si="10" ref="K22:K28">+G22/F22</f>
        <v>0.7726436942191098</v>
      </c>
      <c r="L22" s="32">
        <f aca="true" t="shared" si="11" ref="L22:L28">+H22/F22</f>
        <v>0.6210396678098886</v>
      </c>
      <c r="M22" s="120">
        <f aca="true" t="shared" si="12" ref="M22:M28">+I22/F22</f>
        <v>0.5836082599824479</v>
      </c>
    </row>
    <row r="23" spans="1:13" ht="21" customHeight="1">
      <c r="A23" s="46"/>
      <c r="B23" s="20" t="s">
        <v>1</v>
      </c>
      <c r="C23" s="70">
        <v>46186259000</v>
      </c>
      <c r="D23" s="16">
        <v>46186259000</v>
      </c>
      <c r="E23" s="14">
        <v>0</v>
      </c>
      <c r="F23" s="16">
        <f aca="true" t="shared" si="13" ref="F23:F28">+D23-E23</f>
        <v>46186259000</v>
      </c>
      <c r="G23" s="70">
        <v>28751287493</v>
      </c>
      <c r="H23" s="70">
        <v>28377575670</v>
      </c>
      <c r="I23" s="70">
        <v>28377575670</v>
      </c>
      <c r="J23" s="121">
        <f t="shared" si="9"/>
        <v>17434971507</v>
      </c>
      <c r="K23" s="15">
        <f t="shared" si="10"/>
        <v>0.6225073888967713</v>
      </c>
      <c r="L23" s="15">
        <f t="shared" si="11"/>
        <v>0.6144159818183152</v>
      </c>
      <c r="M23" s="122">
        <f t="shared" si="12"/>
        <v>0.6144159818183152</v>
      </c>
    </row>
    <row r="24" spans="1:13" ht="30.75" customHeight="1">
      <c r="A24" s="46"/>
      <c r="B24" s="20" t="s">
        <v>13</v>
      </c>
      <c r="C24" s="16">
        <v>20516237000</v>
      </c>
      <c r="D24" s="16">
        <v>19753714480</v>
      </c>
      <c r="E24" s="14">
        <v>0</v>
      </c>
      <c r="F24" s="16">
        <f t="shared" si="13"/>
        <v>19753714480</v>
      </c>
      <c r="G24" s="139">
        <v>17736453430.93</v>
      </c>
      <c r="H24" s="139">
        <v>12843312037.47</v>
      </c>
      <c r="I24" s="139">
        <v>12387450064.47</v>
      </c>
      <c r="J24" s="121">
        <f t="shared" si="9"/>
        <v>2017261049.0699997</v>
      </c>
      <c r="K24" s="15">
        <f t="shared" si="10"/>
        <v>0.8978794063712721</v>
      </c>
      <c r="L24" s="15">
        <f t="shared" si="11"/>
        <v>0.6501719993206058</v>
      </c>
      <c r="M24" s="122">
        <f t="shared" si="12"/>
        <v>0.6270947206922473</v>
      </c>
    </row>
    <row r="25" spans="1:13" ht="22.5" customHeight="1">
      <c r="A25" s="46"/>
      <c r="B25" s="20" t="s">
        <v>4</v>
      </c>
      <c r="C25" s="16">
        <v>310175482000</v>
      </c>
      <c r="D25" s="16">
        <v>359205482000</v>
      </c>
      <c r="E25" s="16">
        <v>0</v>
      </c>
      <c r="F25" s="16">
        <f t="shared" si="13"/>
        <v>359205482000</v>
      </c>
      <c r="G25" s="140">
        <v>280282185141.10004</v>
      </c>
      <c r="H25" s="140">
        <v>218626441446.10004</v>
      </c>
      <c r="I25" s="140">
        <v>202558949276.10004</v>
      </c>
      <c r="J25" s="121">
        <f t="shared" si="9"/>
        <v>78923296858.89996</v>
      </c>
      <c r="K25" s="15">
        <f t="shared" si="10"/>
        <v>0.7802837071988229</v>
      </c>
      <c r="L25" s="15">
        <f t="shared" si="11"/>
        <v>0.6086389334283602</v>
      </c>
      <c r="M25" s="122">
        <f t="shared" si="12"/>
        <v>0.5639082904533735</v>
      </c>
    </row>
    <row r="26" spans="1:13" ht="24.75" customHeight="1">
      <c r="A26" s="46"/>
      <c r="B26" s="21" t="s">
        <v>18</v>
      </c>
      <c r="C26" s="16">
        <v>15552230000</v>
      </c>
      <c r="D26" s="16">
        <v>16284752520</v>
      </c>
      <c r="E26" s="16">
        <v>0</v>
      </c>
      <c r="F26" s="16">
        <f t="shared" si="13"/>
        <v>16284752520</v>
      </c>
      <c r="G26" s="139">
        <v>14298340584</v>
      </c>
      <c r="H26" s="139">
        <v>14298340584</v>
      </c>
      <c r="I26" s="139">
        <v>14298340584</v>
      </c>
      <c r="J26" s="121">
        <f t="shared" si="9"/>
        <v>1986411936</v>
      </c>
      <c r="K26" s="15">
        <f t="shared" si="10"/>
        <v>0.8780201336458504</v>
      </c>
      <c r="L26" s="15">
        <f t="shared" si="11"/>
        <v>0.8780201336458504</v>
      </c>
      <c r="M26" s="122">
        <f t="shared" si="12"/>
        <v>0.8780201336458504</v>
      </c>
    </row>
    <row r="27" spans="1:13" ht="27" customHeight="1">
      <c r="A27" s="47" t="s">
        <v>25</v>
      </c>
      <c r="B27" s="57" t="s">
        <v>31</v>
      </c>
      <c r="C27" s="31">
        <v>1015261019</v>
      </c>
      <c r="D27" s="31">
        <v>1015261019</v>
      </c>
      <c r="E27" s="31">
        <v>0</v>
      </c>
      <c r="F27" s="31">
        <f t="shared" si="13"/>
        <v>1015261019</v>
      </c>
      <c r="G27" s="133">
        <v>0</v>
      </c>
      <c r="H27" s="133">
        <v>0</v>
      </c>
      <c r="I27" s="133">
        <v>0</v>
      </c>
      <c r="J27" s="119">
        <f t="shared" si="9"/>
        <v>1015261019</v>
      </c>
      <c r="K27" s="32">
        <f t="shared" si="10"/>
        <v>0</v>
      </c>
      <c r="L27" s="32">
        <f t="shared" si="11"/>
        <v>0</v>
      </c>
      <c r="M27" s="120">
        <f t="shared" si="12"/>
        <v>0</v>
      </c>
    </row>
    <row r="28" spans="1:13" ht="21" customHeight="1">
      <c r="A28" s="47" t="s">
        <v>27</v>
      </c>
      <c r="B28" s="30" t="s">
        <v>2</v>
      </c>
      <c r="C28" s="31">
        <v>296975230533</v>
      </c>
      <c r="D28" s="31">
        <v>434225230533</v>
      </c>
      <c r="E28" s="31">
        <v>0</v>
      </c>
      <c r="F28" s="31">
        <f t="shared" si="13"/>
        <v>434225230533</v>
      </c>
      <c r="G28" s="141">
        <v>288874059463.24994</v>
      </c>
      <c r="H28" s="141">
        <v>21027624855.089996</v>
      </c>
      <c r="I28" s="141">
        <v>20765889895.089996</v>
      </c>
      <c r="J28" s="119">
        <f t="shared" si="9"/>
        <v>145351171069.75006</v>
      </c>
      <c r="K28" s="32">
        <f t="shared" si="10"/>
        <v>0.6652631840592603</v>
      </c>
      <c r="L28" s="74">
        <f t="shared" si="11"/>
        <v>0.048425617344434686</v>
      </c>
      <c r="M28" s="120">
        <f t="shared" si="12"/>
        <v>0.047822854212318376</v>
      </c>
    </row>
    <row r="29" spans="1:13" ht="3" customHeight="1">
      <c r="A29" s="105"/>
      <c r="B29" s="25"/>
      <c r="C29" s="17"/>
      <c r="D29" s="17"/>
      <c r="E29" s="17"/>
      <c r="F29" s="14"/>
      <c r="G29" s="134"/>
      <c r="H29" s="134"/>
      <c r="I29" s="134"/>
      <c r="J29" s="123"/>
      <c r="K29" s="2"/>
      <c r="L29" s="2"/>
      <c r="M29" s="124"/>
    </row>
    <row r="30" spans="1:13" ht="27" customHeight="1" thickBot="1">
      <c r="A30" s="50"/>
      <c r="B30" s="106" t="s">
        <v>28</v>
      </c>
      <c r="C30" s="62">
        <f>+C22+C27+C28</f>
        <v>690420699552</v>
      </c>
      <c r="D30" s="62">
        <f aca="true" t="shared" si="14" ref="D30:J30">+D22+D27+D28</f>
        <v>876670699552</v>
      </c>
      <c r="E30" s="62">
        <f t="shared" si="14"/>
        <v>0</v>
      </c>
      <c r="F30" s="62">
        <f t="shared" si="14"/>
        <v>876670699552</v>
      </c>
      <c r="G30" s="135">
        <f t="shared" si="14"/>
        <v>629942326112.28</v>
      </c>
      <c r="H30" s="135">
        <f t="shared" si="14"/>
        <v>295173294592.66003</v>
      </c>
      <c r="I30" s="135">
        <f t="shared" si="14"/>
        <v>278388205489.66003</v>
      </c>
      <c r="J30" s="125">
        <f t="shared" si="14"/>
        <v>246728373439.72003</v>
      </c>
      <c r="K30" s="126">
        <f>+G30/F30</f>
        <v>0.7185620854377771</v>
      </c>
      <c r="L30" s="126">
        <f>+H30/F30</f>
        <v>0.3366980266860758</v>
      </c>
      <c r="M30" s="127">
        <f>+I30/F30</f>
        <v>0.31755162529319525</v>
      </c>
    </row>
    <row r="31" spans="1:13" ht="18.75" customHeight="1" thickTop="1">
      <c r="A31" s="59"/>
      <c r="B31" s="60"/>
      <c r="C31" s="56"/>
      <c r="D31" s="56"/>
      <c r="E31" s="56"/>
      <c r="F31" s="56"/>
      <c r="G31" s="56"/>
      <c r="H31" s="56"/>
      <c r="I31" s="56"/>
      <c r="J31" s="56"/>
      <c r="K31" s="2"/>
      <c r="L31" s="2"/>
      <c r="M31" s="2"/>
    </row>
    <row r="32" spans="1:13" ht="22.5" customHeight="1">
      <c r="A32" s="137" t="s">
        <v>24</v>
      </c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</row>
    <row r="33" spans="1:13" ht="14.25" customHeight="1">
      <c r="A33" s="137" t="s">
        <v>35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</row>
    <row r="34" spans="1:13" ht="10.5" customHeight="1" thickBot="1">
      <c r="A34" s="11"/>
      <c r="B34" s="11"/>
      <c r="C34" s="12"/>
      <c r="D34" s="12"/>
      <c r="E34" s="12"/>
      <c r="F34" s="12"/>
      <c r="G34" s="12"/>
      <c r="H34" s="12"/>
      <c r="I34" s="12"/>
      <c r="J34" s="10"/>
      <c r="K34" s="13"/>
      <c r="L34" s="13"/>
      <c r="M34" s="13"/>
    </row>
    <row r="35" spans="1:13" ht="24" customHeight="1" thickBot="1" thickTop="1">
      <c r="A35" s="92"/>
      <c r="B35" s="93" t="s">
        <v>3</v>
      </c>
      <c r="C35" s="94" t="s">
        <v>11</v>
      </c>
      <c r="D35" s="94" t="s">
        <v>6</v>
      </c>
      <c r="E35" s="94" t="s">
        <v>15</v>
      </c>
      <c r="F35" s="94" t="s">
        <v>16</v>
      </c>
      <c r="G35" s="94" t="s">
        <v>14</v>
      </c>
      <c r="H35" s="94" t="s">
        <v>10</v>
      </c>
      <c r="I35" s="95" t="s">
        <v>22</v>
      </c>
      <c r="J35" s="75" t="s">
        <v>7</v>
      </c>
      <c r="K35" s="76" t="s">
        <v>9</v>
      </c>
      <c r="L35" s="77" t="s">
        <v>20</v>
      </c>
      <c r="M35" s="78" t="s">
        <v>8</v>
      </c>
    </row>
    <row r="36" spans="1:13" ht="11.25" customHeight="1">
      <c r="A36" s="96"/>
      <c r="B36" s="4"/>
      <c r="C36" s="5"/>
      <c r="D36" s="5"/>
      <c r="E36" s="5"/>
      <c r="F36" s="5"/>
      <c r="G36" s="5"/>
      <c r="H36" s="5"/>
      <c r="I36" s="5"/>
      <c r="J36" s="79"/>
      <c r="K36" s="5"/>
      <c r="L36" s="5"/>
      <c r="M36" s="80"/>
    </row>
    <row r="37" spans="1:13" ht="19.5" customHeight="1">
      <c r="A37" s="97" t="s">
        <v>26</v>
      </c>
      <c r="B37" s="30" t="s">
        <v>0</v>
      </c>
      <c r="C37" s="69">
        <f aca="true" t="shared" si="15" ref="C37:I37">SUM(C38:C41)</f>
        <v>17377834000</v>
      </c>
      <c r="D37" s="69">
        <f t="shared" si="15"/>
        <v>17377834000</v>
      </c>
      <c r="E37" s="69">
        <f t="shared" si="15"/>
        <v>1187338000</v>
      </c>
      <c r="F37" s="69">
        <f t="shared" si="15"/>
        <v>16190496000</v>
      </c>
      <c r="G37" s="129">
        <f>SUM(G38:G41)</f>
        <v>10497689500.26</v>
      </c>
      <c r="H37" s="129">
        <f t="shared" si="15"/>
        <v>9978557557.21</v>
      </c>
      <c r="I37" s="129">
        <f t="shared" si="15"/>
        <v>9975041557.21</v>
      </c>
      <c r="J37" s="81">
        <f aca="true" t="shared" si="16" ref="J37:J42">+F37-G37</f>
        <v>5692806499.74</v>
      </c>
      <c r="K37" s="32">
        <f aca="true" t="shared" si="17" ref="K37:K42">+G37/F37</f>
        <v>0.6483859111085911</v>
      </c>
      <c r="L37" s="32">
        <f aca="true" t="shared" si="18" ref="L37:L42">+H37/F37</f>
        <v>0.6163219185632114</v>
      </c>
      <c r="M37" s="82">
        <f aca="true" t="shared" si="19" ref="M37:M42">+I37/F37</f>
        <v>0.6161047541230361</v>
      </c>
    </row>
    <row r="38" spans="1:13" ht="24.75" customHeight="1">
      <c r="A38" s="98"/>
      <c r="B38" s="18" t="s">
        <v>1</v>
      </c>
      <c r="C38" s="107">
        <v>15284155000</v>
      </c>
      <c r="D38" s="107">
        <v>15284155000</v>
      </c>
      <c r="E38" s="70">
        <v>1187338000</v>
      </c>
      <c r="F38" s="107">
        <f>+D38-E38</f>
        <v>14096817000</v>
      </c>
      <c r="G38" s="142">
        <v>8993345916</v>
      </c>
      <c r="H38" s="142">
        <v>8993345916</v>
      </c>
      <c r="I38" s="142">
        <v>8993345916</v>
      </c>
      <c r="J38" s="83">
        <f t="shared" si="16"/>
        <v>5103471084</v>
      </c>
      <c r="K38" s="15">
        <f t="shared" si="17"/>
        <v>0.6379699698165905</v>
      </c>
      <c r="L38" s="15">
        <f t="shared" si="18"/>
        <v>0.6379699698165905</v>
      </c>
      <c r="M38" s="84">
        <f t="shared" si="19"/>
        <v>0.6379699698165905</v>
      </c>
    </row>
    <row r="39" spans="1:13" ht="19.5" customHeight="1">
      <c r="A39" s="98"/>
      <c r="B39" s="20" t="s">
        <v>13</v>
      </c>
      <c r="C39" s="107">
        <v>2024189000</v>
      </c>
      <c r="D39" s="107">
        <v>2024189000</v>
      </c>
      <c r="E39" s="107">
        <v>0</v>
      </c>
      <c r="F39" s="107">
        <f>+D39-E39</f>
        <v>2024189000</v>
      </c>
      <c r="G39" s="143">
        <v>1470451919.26</v>
      </c>
      <c r="H39" s="143">
        <v>951319976.21</v>
      </c>
      <c r="I39" s="143">
        <v>947803976.21</v>
      </c>
      <c r="J39" s="83">
        <f t="shared" si="16"/>
        <v>553737080.74</v>
      </c>
      <c r="K39" s="15">
        <f t="shared" si="17"/>
        <v>0.7264400306789534</v>
      </c>
      <c r="L39" s="15">
        <f t="shared" si="18"/>
        <v>0.4699758650056887</v>
      </c>
      <c r="M39" s="84">
        <f t="shared" si="19"/>
        <v>0.4682388730548383</v>
      </c>
    </row>
    <row r="40" spans="1:13" ht="29.25" customHeight="1">
      <c r="A40" s="98"/>
      <c r="B40" s="18" t="s">
        <v>4</v>
      </c>
      <c r="C40" s="107">
        <v>65100000</v>
      </c>
      <c r="D40" s="107">
        <v>65100000</v>
      </c>
      <c r="E40" s="107">
        <v>0</v>
      </c>
      <c r="F40" s="107">
        <f>+D40-E40</f>
        <v>65100000</v>
      </c>
      <c r="G40" s="144">
        <v>33891665</v>
      </c>
      <c r="H40" s="144">
        <v>33891665</v>
      </c>
      <c r="I40" s="144">
        <v>33891665</v>
      </c>
      <c r="J40" s="83">
        <f t="shared" si="16"/>
        <v>31208335</v>
      </c>
      <c r="K40" s="15">
        <f t="shared" si="17"/>
        <v>0.5206092933947772</v>
      </c>
      <c r="L40" s="15">
        <f t="shared" si="18"/>
        <v>0.5206092933947772</v>
      </c>
      <c r="M40" s="84">
        <f t="shared" si="19"/>
        <v>0.5206092933947772</v>
      </c>
    </row>
    <row r="41" spans="1:13" ht="21.75" customHeight="1">
      <c r="A41" s="99"/>
      <c r="B41" s="21" t="s">
        <v>18</v>
      </c>
      <c r="C41" s="107">
        <v>4390000</v>
      </c>
      <c r="D41" s="107">
        <v>4390000</v>
      </c>
      <c r="E41" s="107">
        <v>0</v>
      </c>
      <c r="F41" s="107">
        <f>+D41-E41</f>
        <v>4390000</v>
      </c>
      <c r="G41" s="130">
        <v>0</v>
      </c>
      <c r="H41" s="130">
        <v>0</v>
      </c>
      <c r="I41" s="130">
        <v>0</v>
      </c>
      <c r="J41" s="83">
        <f t="shared" si="16"/>
        <v>4390000</v>
      </c>
      <c r="K41" s="15">
        <f t="shared" si="17"/>
        <v>0</v>
      </c>
      <c r="L41" s="15">
        <f t="shared" si="18"/>
        <v>0</v>
      </c>
      <c r="M41" s="84">
        <f t="shared" si="19"/>
        <v>0</v>
      </c>
    </row>
    <row r="42" spans="1:13" ht="21.75" customHeight="1">
      <c r="A42" s="100" t="s">
        <v>27</v>
      </c>
      <c r="B42" s="71" t="s">
        <v>2</v>
      </c>
      <c r="C42" s="108">
        <v>13355000000</v>
      </c>
      <c r="D42" s="108">
        <v>13355000000</v>
      </c>
      <c r="E42" s="108">
        <v>0</v>
      </c>
      <c r="F42" s="108">
        <f>+D42-E42</f>
        <v>13355000000</v>
      </c>
      <c r="G42" s="145">
        <v>9199470923.14</v>
      </c>
      <c r="H42" s="145">
        <v>4938125324.4</v>
      </c>
      <c r="I42" s="145">
        <v>4902130894.4</v>
      </c>
      <c r="J42" s="85">
        <f t="shared" si="16"/>
        <v>4155529076.8600006</v>
      </c>
      <c r="K42" s="28">
        <f t="shared" si="17"/>
        <v>0.688840952687383</v>
      </c>
      <c r="L42" s="28">
        <f t="shared" si="18"/>
        <v>0.3697585416997379</v>
      </c>
      <c r="M42" s="86">
        <f t="shared" si="19"/>
        <v>0.3670633391538749</v>
      </c>
    </row>
    <row r="43" spans="1:13" ht="5.25" customHeight="1">
      <c r="A43" s="101"/>
      <c r="B43" s="72"/>
      <c r="C43" s="73"/>
      <c r="D43" s="73"/>
      <c r="E43" s="73"/>
      <c r="F43" s="73"/>
      <c r="G43" s="131"/>
      <c r="H43" s="131"/>
      <c r="I43" s="131"/>
      <c r="J43" s="87"/>
      <c r="K43" s="26"/>
      <c r="L43" s="26"/>
      <c r="M43" s="88"/>
    </row>
    <row r="44" spans="1:13" ht="13.5" thickBot="1">
      <c r="A44" s="102"/>
      <c r="B44" s="103" t="s">
        <v>29</v>
      </c>
      <c r="C44" s="104">
        <f>+C37+C42</f>
        <v>30732834000</v>
      </c>
      <c r="D44" s="104">
        <f aca="true" t="shared" si="20" ref="D44:I44">+D37+D42</f>
        <v>30732834000</v>
      </c>
      <c r="E44" s="104">
        <f t="shared" si="20"/>
        <v>1187338000</v>
      </c>
      <c r="F44" s="104">
        <f t="shared" si="20"/>
        <v>29545496000</v>
      </c>
      <c r="G44" s="132">
        <f t="shared" si="20"/>
        <v>19697160423.4</v>
      </c>
      <c r="H44" s="132">
        <f t="shared" si="20"/>
        <v>14916682881.609999</v>
      </c>
      <c r="I44" s="132">
        <f t="shared" si="20"/>
        <v>14877172451.609999</v>
      </c>
      <c r="J44" s="89">
        <f>+F44-G44</f>
        <v>9848335576.599998</v>
      </c>
      <c r="K44" s="90">
        <f>+G44/F44</f>
        <v>0.666672186630409</v>
      </c>
      <c r="L44" s="90">
        <f>+H44/F44</f>
        <v>0.5048716353115209</v>
      </c>
      <c r="M44" s="91">
        <f>+I44/F44</f>
        <v>0.5035343610955118</v>
      </c>
    </row>
    <row r="45" spans="1:13" ht="13.5" thickTop="1">
      <c r="A45" s="6"/>
      <c r="B45" s="6"/>
      <c r="C45" s="7"/>
      <c r="D45" s="7"/>
      <c r="E45" s="7"/>
      <c r="F45" s="68"/>
      <c r="G45" s="55"/>
      <c r="H45" s="55"/>
      <c r="I45" s="55"/>
      <c r="J45" s="55"/>
      <c r="K45" s="7"/>
      <c r="L45" s="7"/>
      <c r="M45" s="7"/>
    </row>
    <row r="46" spans="1:20" ht="12.75">
      <c r="A46" s="6"/>
      <c r="B46" s="67" t="s">
        <v>32</v>
      </c>
      <c r="C46" s="67"/>
      <c r="D46" s="67"/>
      <c r="E46" s="67"/>
      <c r="F46" s="67"/>
      <c r="G46" s="67"/>
      <c r="H46" s="128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</row>
    <row r="47" spans="2:20" ht="12.75">
      <c r="B47" s="67" t="s">
        <v>33</v>
      </c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</row>
    <row r="48" spans="2:20" ht="12.75">
      <c r="B48" s="67" t="s">
        <v>34</v>
      </c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</row>
    <row r="51" ht="12.75">
      <c r="K51" s="58"/>
    </row>
  </sheetData>
  <sheetProtection/>
  <mergeCells count="6">
    <mergeCell ref="A33:M33"/>
    <mergeCell ref="A32:M32"/>
    <mergeCell ref="A3:M3"/>
    <mergeCell ref="A2:M2"/>
    <mergeCell ref="A17:M17"/>
    <mergeCell ref="A18:M18"/>
  </mergeCells>
  <printOptions horizontalCentered="1"/>
  <pageMargins left="0.1968503937007874" right="0" top="0.3937007874015748" bottom="0" header="0" footer="0"/>
  <pageSetup horizontalDpi="600" verticalDpi="600" orientation="landscape" paperSize="14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tecadm08</dc:creator>
  <cp:keywords/>
  <dc:description/>
  <cp:lastModifiedBy>Maria del Carmen Moreno Moscoso</cp:lastModifiedBy>
  <cp:lastPrinted>2023-09-14T17:13:52Z</cp:lastPrinted>
  <dcterms:created xsi:type="dcterms:W3CDTF">2011-02-09T13:24:23Z</dcterms:created>
  <dcterms:modified xsi:type="dcterms:W3CDTF">2023-09-14T17:14:48Z</dcterms:modified>
  <cp:category/>
  <cp:version/>
  <cp:contentType/>
  <cp:contentStatus/>
</cp:coreProperties>
</file>