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<sst xmlns="http://schemas.openxmlformats.org/spreadsheetml/2006/main" count="77" uniqueCount="39">
  <si>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</si>
  <si>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</si>
  <si>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</si>
  <si>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</si>
  <si>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</si>
  <si>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</si>
  <si>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</si>
  <si>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</si>
  <si>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</si>
  <si>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</si>
  <si>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</si>
  <si>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</si>
  <si>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</si>
  <si>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</si>
  <si>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</si>
  <si>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</si>
  <si>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</si>
  <si>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</si>
  <si>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</si>
  <si>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</si>
  <si>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</si>
  <si>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</si>
  <si>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</si>
  <si>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</si>
  <si>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</si>
  <si>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</si>
  <si>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</si>
  <si>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</si>
  <si>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</si>
  <si>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</si>
  <si>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</si>
  <si>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</si>
  <si>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</si>
  <si>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</si>
  <si>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</si>
  <si>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 xml:space="preserve">INFORME DE EJECUCIÓN PRESUPUESTAL ACUMULADA MARZO  31 DE 2022 </t>
  </si>
  <si>
    <t>INFORME DE EJECUCIÓN PRESUPUESTAL ACUMULADA MARZO 31  DE 2022</t>
  </si>
  <si>
    <t>INFORME DE EJECUCIÓN PRESUPUESTAL ACUMULADA MARZO 31 DE 2022</t>
  </si>
  <si>
    <t>GENERADO : ABRIL 01 DE 2022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</si>
</sst>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1" fillId="2" borderId="0" xfId="0" applyFont="1" applyFill="1" applyBorder="1" applyAlignment="1">
      <alignment horizontal="left" vertical="center"/>
    </xf>
    <xf numFmtId="4" fontId="61" fillId="2" borderId="0" xfId="0" applyNumberFormat="1" applyFont="1" applyFill="1" applyBorder="1" applyAlignment="1">
      <alignment vertical="center" wrapText="1"/>
    </xf>
    <xf numFmtId="10" fontId="61" fillId="2" borderId="0" xfId="0" applyNumberFormat="1" applyFont="1" applyFill="1" applyBorder="1" applyAlignment="1">
      <alignment horizontal="right" vertical="center" wrapText="1"/>
    </xf>
    <xf numFmtId="10" fontId="61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/>
    </xf>
    <xf numFmtId="0" fontId="63" fillId="34" borderId="13" xfId="0" applyFont="1" applyFill="1" applyBorder="1" applyAlignment="1">
      <alignment horizontal="center" vertical="center"/>
    </xf>
    <xf numFmtId="4" fontId="63" fillId="34" borderId="13" xfId="0" applyNumberFormat="1" applyFont="1" applyFill="1" applyBorder="1" applyAlignment="1">
      <alignment horizontal="center" vertical="justify" wrapText="1"/>
    </xf>
    <xf numFmtId="0" fontId="63" fillId="34" borderId="13" xfId="0" applyFont="1" applyFill="1" applyBorder="1" applyAlignment="1">
      <alignment horizontal="center" vertical="justify" wrapText="1"/>
    </xf>
    <xf numFmtId="0" fontId="64" fillId="35" borderId="13" xfId="0" applyFont="1" applyFill="1" applyBorder="1" applyAlignment="1">
      <alignment horizontal="center" vertical="justify" wrapText="1"/>
    </xf>
    <xf numFmtId="0" fontId="64" fillId="35" borderId="13" xfId="0" applyFont="1" applyFill="1" applyBorder="1" applyAlignment="1">
      <alignment horizontal="center" vertical="justify"/>
    </xf>
    <xf numFmtId="0" fontId="64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0" fontId="61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1" fillId="2" borderId="19" xfId="0" applyNumberFormat="1" applyFont="1" applyFill="1" applyBorder="1" applyAlignment="1">
      <alignment horizontal="right" vertical="center" wrapText="1"/>
    </xf>
    <xf numFmtId="10" fontId="61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6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7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1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 horizontal="right" vertical="center" wrapText="1" readingOrder="1"/>
    </xf>
    <xf numFmtId="10" fontId="1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4" fontId="69" fillId="0" borderId="0" xfId="0" applyNumberFormat="1" applyFont="1" applyFill="1" applyBorder="1" applyAlignment="1">
      <alignment horizontal="right" vertical="center" wrapText="1" readingOrder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66" fillId="2" borderId="0" xfId="0" applyNumberFormat="1" applyFont="1" applyFill="1" applyBorder="1" applyAlignment="1">
      <alignment horizontal="right" vertical="center" wrapText="1" readingOrder="1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15" zoomScaleNormal="115" zoomScalePageLayoutView="0" workbookViewId="0" topLeftCell="A1">
      <selection activeCell="J47" sqref="J47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7" width="19.28125" style="0" customWidth="1"/>
    <col min="8" max="8" width="17.710937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0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1" customHeight="1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38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16</v>
      </c>
      <c r="F5" s="48" t="s">
        <v>17</v>
      </c>
      <c r="G5" s="49" t="s">
        <v>22</v>
      </c>
      <c r="H5" s="49" t="s">
        <v>20</v>
      </c>
      <c r="I5" s="49" t="s">
        <v>23</v>
      </c>
      <c r="J5" s="78" t="s">
        <v>7</v>
      </c>
      <c r="K5" s="50" t="s">
        <v>9</v>
      </c>
      <c r="L5" s="51" t="s">
        <v>24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27</v>
      </c>
      <c r="B7" s="45" t="s">
        <v>0</v>
      </c>
      <c r="C7" s="41">
        <f>SUM(C8:C11)</f>
        <v>384122399000</v>
      </c>
      <c r="D7" s="41">
        <f aca="true" t="shared" si="0" ref="D7:I7">SUM(D8:D11)</f>
        <v>384122399000</v>
      </c>
      <c r="E7" s="41">
        <f t="shared" si="0"/>
        <v>620277000</v>
      </c>
      <c r="F7" s="41">
        <f t="shared" si="0"/>
        <v>383502122000</v>
      </c>
      <c r="G7" s="41">
        <f t="shared" si="0"/>
        <v>240559208892.49</v>
      </c>
      <c r="H7" s="41">
        <f t="shared" si="0"/>
        <v>78534928396.89</v>
      </c>
      <c r="I7" s="41">
        <f t="shared" si="0"/>
        <v>77214025015.34</v>
      </c>
      <c r="J7" s="65">
        <f aca="true" t="shared" si="1" ref="J7:J13">+F7-G7</f>
        <v>142942913107.51</v>
      </c>
      <c r="K7" s="37">
        <f aca="true" t="shared" si="2" ref="K7:K13">+G7/F7</f>
        <v>0.6272695640846806</v>
      </c>
      <c r="L7" s="37">
        <f aca="true" t="shared" si="3" ref="L7:L13">+H7/F7</f>
        <v>0.20478355631338593</v>
      </c>
      <c r="M7" s="43">
        <f aca="true" t="shared" si="4" ref="M7:M13">+I7/F7</f>
        <v>0.2013392380012437</v>
      </c>
    </row>
    <row r="8" spans="1:13" ht="29.25" customHeight="1">
      <c r="A8" s="56"/>
      <c r="B8" s="20" t="s">
        <v>1</v>
      </c>
      <c r="C8" s="18">
        <f aca="true" t="shared" si="5" ref="C8:I11">+C23+C38</f>
        <v>56469179000</v>
      </c>
      <c r="D8" s="18">
        <f t="shared" si="5"/>
        <v>56469179000</v>
      </c>
      <c r="E8" s="18">
        <f t="shared" si="5"/>
        <v>620277000</v>
      </c>
      <c r="F8" s="18">
        <f t="shared" si="5"/>
        <v>55848902000</v>
      </c>
      <c r="G8" s="18">
        <f t="shared" si="5"/>
        <v>11984648595</v>
      </c>
      <c r="H8" s="18">
        <f t="shared" si="5"/>
        <v>11669119519</v>
      </c>
      <c r="I8" s="18">
        <f t="shared" si="5"/>
        <v>10848125642</v>
      </c>
      <c r="J8" s="80">
        <f t="shared" si="1"/>
        <v>43864253405</v>
      </c>
      <c r="K8" s="21">
        <f t="shared" si="2"/>
        <v>0.21459058577373644</v>
      </c>
      <c r="L8" s="21">
        <f t="shared" si="3"/>
        <v>0.2089408941110427</v>
      </c>
      <c r="M8" s="34">
        <f t="shared" si="4"/>
        <v>0.19424062521408209</v>
      </c>
    </row>
    <row r="9" spans="1:13" ht="25.5" customHeight="1">
      <c r="A9" s="56"/>
      <c r="B9" s="22" t="s">
        <v>14</v>
      </c>
      <c r="C9" s="18">
        <f t="shared" si="5"/>
        <v>21345099000</v>
      </c>
      <c r="D9" s="18">
        <f t="shared" si="5"/>
        <v>21345099000</v>
      </c>
      <c r="E9" s="18">
        <f t="shared" si="5"/>
        <v>0</v>
      </c>
      <c r="F9" s="18">
        <f t="shared" si="5"/>
        <v>21345099000</v>
      </c>
      <c r="G9" s="18">
        <f t="shared" si="5"/>
        <v>11650199047.99</v>
      </c>
      <c r="H9" s="18">
        <f t="shared" si="5"/>
        <v>3452297891.56</v>
      </c>
      <c r="I9" s="18">
        <f t="shared" si="5"/>
        <v>3297341387.01</v>
      </c>
      <c r="J9" s="80">
        <f t="shared" si="1"/>
        <v>9694899952.01</v>
      </c>
      <c r="K9" s="21">
        <f t="shared" si="2"/>
        <v>0.5458020620091759</v>
      </c>
      <c r="L9" s="21">
        <f t="shared" si="3"/>
        <v>0.16173726303916416</v>
      </c>
      <c r="M9" s="34">
        <f t="shared" si="4"/>
        <v>0.1544776806614952</v>
      </c>
    </row>
    <row r="10" spans="1:13" ht="26.25" customHeight="1">
      <c r="A10" s="56"/>
      <c r="B10" s="20" t="s">
        <v>4</v>
      </c>
      <c r="C10" s="18">
        <f t="shared" si="5"/>
        <v>291479598000</v>
      </c>
      <c r="D10" s="18">
        <f t="shared" si="5"/>
        <v>291479598000</v>
      </c>
      <c r="E10" s="18">
        <f t="shared" si="5"/>
        <v>0</v>
      </c>
      <c r="F10" s="18">
        <f t="shared" si="5"/>
        <v>291479598000</v>
      </c>
      <c r="G10" s="18">
        <f t="shared" si="5"/>
        <v>204150784886.5</v>
      </c>
      <c r="H10" s="18">
        <f t="shared" si="5"/>
        <v>50639934623.33</v>
      </c>
      <c r="I10" s="18">
        <f t="shared" si="5"/>
        <v>50294981623.33</v>
      </c>
      <c r="J10" s="80">
        <f t="shared" si="1"/>
        <v>87328813113.5</v>
      </c>
      <c r="K10" s="21">
        <f t="shared" si="2"/>
        <v>0.7003947661767395</v>
      </c>
      <c r="L10" s="21">
        <f t="shared" si="3"/>
        <v>0.17373406224928992</v>
      </c>
      <c r="M10" s="34">
        <f t="shared" si="4"/>
        <v>0.17255060720692364</v>
      </c>
    </row>
    <row r="11" spans="1:13" ht="24.75" customHeight="1">
      <c r="A11" s="56"/>
      <c r="B11" s="23" t="s">
        <v>19</v>
      </c>
      <c r="C11" s="18">
        <f t="shared" si="5"/>
        <v>14828523000</v>
      </c>
      <c r="D11" s="18">
        <f t="shared" si="5"/>
        <v>14828523000</v>
      </c>
      <c r="E11" s="18">
        <f t="shared" si="5"/>
        <v>0</v>
      </c>
      <c r="F11" s="18">
        <f t="shared" si="5"/>
        <v>14828523000</v>
      </c>
      <c r="G11" s="18">
        <f t="shared" si="5"/>
        <v>12773576363</v>
      </c>
      <c r="H11" s="18">
        <f t="shared" si="5"/>
        <v>12773576363</v>
      </c>
      <c r="I11" s="18">
        <f t="shared" si="5"/>
        <v>12773576363</v>
      </c>
      <c r="J11" s="80">
        <f t="shared" si="1"/>
        <v>2054946637</v>
      </c>
      <c r="K11" s="21">
        <f t="shared" si="2"/>
        <v>0.8614193310419386</v>
      </c>
      <c r="L11" s="21">
        <f t="shared" si="3"/>
        <v>0.8614193310419386</v>
      </c>
      <c r="M11" s="34">
        <f t="shared" si="4"/>
        <v>0.8614193310419386</v>
      </c>
    </row>
    <row r="12" spans="1:13" ht="23.25" customHeight="1">
      <c r="A12" s="57" t="s">
        <v>26</v>
      </c>
      <c r="B12" s="69" t="s">
        <v>32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28</v>
      </c>
      <c r="B13" s="45" t="s">
        <v>2</v>
      </c>
      <c r="C13" s="41">
        <f aca="true" t="shared" si="7" ref="C13:I13">+C28+C42</f>
        <v>260552206904</v>
      </c>
      <c r="D13" s="41">
        <f t="shared" si="7"/>
        <v>260552206904</v>
      </c>
      <c r="E13" s="41">
        <f t="shared" si="7"/>
        <v>0</v>
      </c>
      <c r="F13" s="41">
        <f t="shared" si="7"/>
        <v>260552206904</v>
      </c>
      <c r="G13" s="41">
        <f t="shared" si="7"/>
        <v>211631559838.54004</v>
      </c>
      <c r="H13" s="41">
        <f t="shared" si="7"/>
        <v>12589841586.35</v>
      </c>
      <c r="I13" s="41">
        <f t="shared" si="7"/>
        <v>12524712711.35</v>
      </c>
      <c r="J13" s="65">
        <f t="shared" si="1"/>
        <v>48920647065.45996</v>
      </c>
      <c r="K13" s="37">
        <f t="shared" si="2"/>
        <v>0.8122424382938169</v>
      </c>
      <c r="L13" s="37">
        <f t="shared" si="3"/>
        <v>0.048319842445198345</v>
      </c>
      <c r="M13" s="38">
        <f t="shared" si="4"/>
        <v>0.04806987766549492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31</v>
      </c>
      <c r="C15" s="62">
        <f aca="true" t="shared" si="8" ref="C15:I15">+C30+C44</f>
        <v>645244067904</v>
      </c>
      <c r="D15" s="62">
        <f t="shared" si="8"/>
        <v>645244067904</v>
      </c>
      <c r="E15" s="62">
        <f t="shared" si="8"/>
        <v>620277000</v>
      </c>
      <c r="F15" s="62">
        <f t="shared" si="8"/>
        <v>644623790904</v>
      </c>
      <c r="G15" s="62">
        <f t="shared" si="8"/>
        <v>452190768731.03</v>
      </c>
      <c r="H15" s="62">
        <f t="shared" si="8"/>
        <v>91124769983.24</v>
      </c>
      <c r="I15" s="62">
        <f t="shared" si="8"/>
        <v>89738737726.69</v>
      </c>
      <c r="J15" s="82">
        <f>+F15-G15</f>
        <v>192433022172.96997</v>
      </c>
      <c r="K15" s="63">
        <f>+G15/F15</f>
        <v>0.7014801115188318</v>
      </c>
      <c r="L15" s="63">
        <f>+H15/F15</f>
        <v>0.14136116486710723</v>
      </c>
      <c r="M15" s="64">
        <f>+I15/F15</f>
        <v>0.13921102353489503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06" t="s">
        <v>13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24" customHeight="1">
      <c r="A18" s="106" t="s">
        <v>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4.2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16</v>
      </c>
      <c r="F20" s="48" t="s">
        <v>17</v>
      </c>
      <c r="G20" s="48" t="s">
        <v>18</v>
      </c>
      <c r="H20" s="48" t="s">
        <v>10</v>
      </c>
      <c r="I20" s="49" t="s">
        <v>23</v>
      </c>
      <c r="J20" s="78" t="s">
        <v>7</v>
      </c>
      <c r="K20" s="50" t="s">
        <v>9</v>
      </c>
      <c r="L20" s="51" t="s">
        <v>21</v>
      </c>
      <c r="M20" s="52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2"/>
      <c r="K21" s="30"/>
      <c r="L21" s="30"/>
      <c r="M21" s="103"/>
    </row>
    <row r="22" spans="1:13" ht="24.75" customHeight="1">
      <c r="A22" s="55" t="s">
        <v>27</v>
      </c>
      <c r="B22" s="44" t="s">
        <v>0</v>
      </c>
      <c r="C22" s="41">
        <f>SUM(C23:C26)</f>
        <v>368029637000</v>
      </c>
      <c r="D22" s="41">
        <f>SUM(D23:D26)</f>
        <v>368029637000</v>
      </c>
      <c r="E22" s="41">
        <v>0</v>
      </c>
      <c r="F22" s="41">
        <f>SUM(F23:F26)</f>
        <v>368029637000</v>
      </c>
      <c r="G22" s="41">
        <f>SUM(G23:G26)</f>
        <v>236717245488.71</v>
      </c>
      <c r="H22" s="41">
        <f>SUM(H23:H26)</f>
        <v>75521899363.95</v>
      </c>
      <c r="I22" s="41">
        <f>SUM(I23:I26)</f>
        <v>74200995982.4</v>
      </c>
      <c r="J22" s="65">
        <f aca="true" t="shared" si="9" ref="J22:J28">+F22-G22</f>
        <v>131312391511.29001</v>
      </c>
      <c r="K22" s="42">
        <f aca="true" t="shared" si="10" ref="K22:K28">+G22/F22</f>
        <v>0.6432015840308806</v>
      </c>
      <c r="L22" s="42">
        <f aca="true" t="shared" si="11" ref="L22:L28">+H22/F22</f>
        <v>0.20520602628518744</v>
      </c>
      <c r="M22" s="43">
        <f aca="true" t="shared" si="12" ref="M22:M28">+I22/F22</f>
        <v>0.20161690397341558</v>
      </c>
    </row>
    <row r="23" spans="1:13" ht="21" customHeight="1">
      <c r="A23" s="56"/>
      <c r="B23" s="22" t="s">
        <v>1</v>
      </c>
      <c r="C23" s="18">
        <v>42357308000</v>
      </c>
      <c r="D23" s="18">
        <v>42357308000</v>
      </c>
      <c r="E23" s="16"/>
      <c r="F23" s="18">
        <f aca="true" t="shared" si="13" ref="F23:F28">+D23-E23</f>
        <v>42357308000</v>
      </c>
      <c r="G23" s="98">
        <v>9258410405</v>
      </c>
      <c r="H23" s="98">
        <v>8946529068</v>
      </c>
      <c r="I23" s="98">
        <v>8125535191</v>
      </c>
      <c r="J23" s="66">
        <f t="shared" si="9"/>
        <v>33098897595</v>
      </c>
      <c r="K23" s="17">
        <f t="shared" si="10"/>
        <v>0.21857882009404375</v>
      </c>
      <c r="L23" s="17">
        <f t="shared" si="11"/>
        <v>0.21121571436976116</v>
      </c>
      <c r="M23" s="79">
        <f t="shared" si="12"/>
        <v>0.19183313516996878</v>
      </c>
    </row>
    <row r="24" spans="1:13" ht="30.75" customHeight="1">
      <c r="A24" s="56"/>
      <c r="B24" s="22" t="s">
        <v>14</v>
      </c>
      <c r="C24" s="18">
        <v>19428254000</v>
      </c>
      <c r="D24" s="18">
        <v>19428254000</v>
      </c>
      <c r="E24" s="16"/>
      <c r="F24" s="18">
        <f t="shared" si="13"/>
        <v>19428254000</v>
      </c>
      <c r="G24" s="99">
        <v>10540511463.21</v>
      </c>
      <c r="H24" s="99">
        <v>3167896938.62</v>
      </c>
      <c r="I24" s="99">
        <v>3012940434.07</v>
      </c>
      <c r="J24" s="66">
        <f t="shared" si="9"/>
        <v>8887742536.79</v>
      </c>
      <c r="K24" s="17">
        <f t="shared" si="10"/>
        <v>0.5425351893798588</v>
      </c>
      <c r="L24" s="17">
        <f t="shared" si="11"/>
        <v>0.163056182949842</v>
      </c>
      <c r="M24" s="79">
        <f t="shared" si="12"/>
        <v>0.15508035019873634</v>
      </c>
    </row>
    <row r="25" spans="1:13" ht="22.5" customHeight="1">
      <c r="A25" s="56"/>
      <c r="B25" s="22" t="s">
        <v>4</v>
      </c>
      <c r="C25" s="18">
        <v>291419598000</v>
      </c>
      <c r="D25" s="18">
        <v>291419598000</v>
      </c>
      <c r="E25" s="18"/>
      <c r="F25" s="18">
        <f t="shared" si="13"/>
        <v>291419598000</v>
      </c>
      <c r="G25" s="100">
        <v>204144747257.5</v>
      </c>
      <c r="H25" s="100">
        <v>50633896994.33</v>
      </c>
      <c r="I25" s="100">
        <v>50288943994.33</v>
      </c>
      <c r="J25" s="66">
        <f t="shared" si="9"/>
        <v>87274850742.5</v>
      </c>
      <c r="K25" s="17">
        <f t="shared" si="10"/>
        <v>0.7005182515470356</v>
      </c>
      <c r="L25" s="17">
        <f t="shared" si="11"/>
        <v>0.17374911413586536</v>
      </c>
      <c r="M25" s="79">
        <f t="shared" si="12"/>
        <v>0.17256541543348777</v>
      </c>
    </row>
    <row r="26" spans="1:13" ht="24.75" customHeight="1">
      <c r="A26" s="56"/>
      <c r="B26" s="23" t="s">
        <v>19</v>
      </c>
      <c r="C26" s="18">
        <v>14824477000</v>
      </c>
      <c r="D26" s="18">
        <v>14824477000</v>
      </c>
      <c r="E26" s="18"/>
      <c r="F26" s="18">
        <f t="shared" si="13"/>
        <v>14824477000</v>
      </c>
      <c r="G26" s="100">
        <v>12773576363</v>
      </c>
      <c r="H26" s="100">
        <v>12773576363</v>
      </c>
      <c r="I26" s="100">
        <v>12773576363</v>
      </c>
      <c r="J26" s="66">
        <f t="shared" si="9"/>
        <v>2050900637</v>
      </c>
      <c r="K26" s="17">
        <f t="shared" si="10"/>
        <v>0.8616544356337158</v>
      </c>
      <c r="L26" s="17">
        <f t="shared" si="11"/>
        <v>0.8616544356337158</v>
      </c>
      <c r="M26" s="79">
        <f t="shared" si="12"/>
        <v>0.8616544356337158</v>
      </c>
    </row>
    <row r="27" spans="1:13" ht="27" customHeight="1">
      <c r="A27" s="57" t="s">
        <v>26</v>
      </c>
      <c r="B27" s="69" t="s">
        <v>32</v>
      </c>
      <c r="C27" s="41">
        <v>569462000</v>
      </c>
      <c r="D27" s="41">
        <v>569462000</v>
      </c>
      <c r="E27" s="41"/>
      <c r="F27" s="41">
        <f t="shared" si="13"/>
        <v>569462000</v>
      </c>
      <c r="G27" s="41">
        <v>0</v>
      </c>
      <c r="H27" s="41">
        <v>0</v>
      </c>
      <c r="I27" s="41">
        <v>0</v>
      </c>
      <c r="J27" s="65">
        <f t="shared" si="9"/>
        <v>569462000</v>
      </c>
      <c r="K27" s="42">
        <f t="shared" si="10"/>
        <v>0</v>
      </c>
      <c r="L27" s="42">
        <f t="shared" si="11"/>
        <v>0</v>
      </c>
      <c r="M27" s="43">
        <f t="shared" si="12"/>
        <v>0</v>
      </c>
    </row>
    <row r="28" spans="1:13" ht="21" customHeight="1">
      <c r="A28" s="57" t="s">
        <v>28</v>
      </c>
      <c r="B28" s="39" t="s">
        <v>2</v>
      </c>
      <c r="C28" s="41">
        <v>250773427074</v>
      </c>
      <c r="D28" s="41">
        <v>250773427074</v>
      </c>
      <c r="E28" s="41">
        <v>0</v>
      </c>
      <c r="F28" s="41">
        <f t="shared" si="13"/>
        <v>250773427074</v>
      </c>
      <c r="G28" s="41">
        <v>207731762146.56003</v>
      </c>
      <c r="H28" s="41">
        <v>12139113540.35</v>
      </c>
      <c r="I28" s="41">
        <v>12073984665.35</v>
      </c>
      <c r="J28" s="65">
        <f t="shared" si="9"/>
        <v>43041664927.43997</v>
      </c>
      <c r="K28" s="42">
        <f t="shared" si="10"/>
        <v>0.8283643309833664</v>
      </c>
      <c r="L28" s="42">
        <f t="shared" si="11"/>
        <v>0.048406697958344305</v>
      </c>
      <c r="M28" s="43">
        <f t="shared" si="12"/>
        <v>0.048146985931596026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4"/>
      <c r="K29" s="4"/>
      <c r="L29" s="4"/>
      <c r="M29" s="105"/>
    </row>
    <row r="30" spans="1:13" ht="27" customHeight="1" thickBot="1">
      <c r="A30" s="60"/>
      <c r="B30" s="76" t="s">
        <v>29</v>
      </c>
      <c r="C30" s="77">
        <f>+C22+C27+C28</f>
        <v>619372526074</v>
      </c>
      <c r="D30" s="77">
        <f aca="true" t="shared" si="14" ref="D30:J30">+D22+D27+D28</f>
        <v>619372526074</v>
      </c>
      <c r="E30" s="77">
        <f t="shared" si="14"/>
        <v>0</v>
      </c>
      <c r="F30" s="77">
        <f t="shared" si="14"/>
        <v>619372526074</v>
      </c>
      <c r="G30" s="77">
        <f t="shared" si="14"/>
        <v>444449007635.27</v>
      </c>
      <c r="H30" s="77">
        <f t="shared" si="14"/>
        <v>87661012904.3</v>
      </c>
      <c r="I30" s="77">
        <f t="shared" si="14"/>
        <v>86274980647.75</v>
      </c>
      <c r="J30" s="82">
        <f t="shared" si="14"/>
        <v>174923518438.72998</v>
      </c>
      <c r="K30" s="88">
        <f>+G30/F30</f>
        <v>0.7175794678083108</v>
      </c>
      <c r="L30" s="88">
        <f>+H30/F30</f>
        <v>0.14153196858755507</v>
      </c>
      <c r="M30" s="89">
        <f>+I30/F30</f>
        <v>0.1392941679131603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06" t="s">
        <v>25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14.25" customHeight="1">
      <c r="A33" s="106" t="s">
        <v>37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16</v>
      </c>
      <c r="F35" s="48" t="s">
        <v>17</v>
      </c>
      <c r="G35" s="48" t="s">
        <v>15</v>
      </c>
      <c r="H35" s="48" t="s">
        <v>10</v>
      </c>
      <c r="I35" s="49" t="s">
        <v>23</v>
      </c>
      <c r="J35" s="78" t="s">
        <v>7</v>
      </c>
      <c r="K35" s="50" t="s">
        <v>9</v>
      </c>
      <c r="L35" s="51" t="s">
        <v>21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27</v>
      </c>
      <c r="B37" s="39" t="s">
        <v>0</v>
      </c>
      <c r="C37" s="40">
        <f aca="true" t="shared" si="15" ref="C37:I37">SUM(C38:C41)</f>
        <v>16092762000</v>
      </c>
      <c r="D37" s="40">
        <f t="shared" si="15"/>
        <v>16092762000</v>
      </c>
      <c r="E37" s="40">
        <f t="shared" si="15"/>
        <v>620277000</v>
      </c>
      <c r="F37" s="40">
        <f t="shared" si="15"/>
        <v>15472485000</v>
      </c>
      <c r="G37" s="41">
        <f t="shared" si="15"/>
        <v>3841963403.7799997</v>
      </c>
      <c r="H37" s="41">
        <f t="shared" si="15"/>
        <v>3013029032.94</v>
      </c>
      <c r="I37" s="41">
        <f t="shared" si="15"/>
        <v>3013029032.94</v>
      </c>
      <c r="J37" s="65">
        <f aca="true" t="shared" si="16" ref="J37:J42">+F37-G37</f>
        <v>11630521596.220001</v>
      </c>
      <c r="K37" s="42">
        <f aca="true" t="shared" si="17" ref="K37:K42">+G37/F37</f>
        <v>0.24830939592315002</v>
      </c>
      <c r="L37" s="42">
        <f aca="true" t="shared" si="18" ref="L37:L42">+H37/F37</f>
        <v>0.1947346552890502</v>
      </c>
      <c r="M37" s="43">
        <f aca="true" t="shared" si="19" ref="M37:M42">+I37/F37</f>
        <v>0.1947346552890502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67">
        <v>620277000</v>
      </c>
      <c r="F38" s="31">
        <f>+D38-E38</f>
        <v>13491594000</v>
      </c>
      <c r="G38" s="99">
        <v>2726238190</v>
      </c>
      <c r="H38" s="99">
        <v>2722590451</v>
      </c>
      <c r="I38" s="99">
        <v>2722590451</v>
      </c>
      <c r="J38" s="66">
        <f t="shared" si="16"/>
        <v>10765355810</v>
      </c>
      <c r="K38" s="17">
        <f t="shared" si="17"/>
        <v>0.20206939150407283</v>
      </c>
      <c r="L38" s="17">
        <f t="shared" si="18"/>
        <v>0.20179902026402513</v>
      </c>
      <c r="M38" s="79">
        <f t="shared" si="19"/>
        <v>0.20179902026402513</v>
      </c>
    </row>
    <row r="39" spans="1:13" ht="19.5" customHeight="1">
      <c r="A39" s="83"/>
      <c r="B39" s="22" t="s">
        <v>14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1109687584.78</v>
      </c>
      <c r="H39" s="18">
        <v>284400952.94</v>
      </c>
      <c r="I39" s="18">
        <v>284400952.94</v>
      </c>
      <c r="J39" s="66">
        <f t="shared" si="16"/>
        <v>807157415.22</v>
      </c>
      <c r="K39" s="17">
        <f t="shared" si="17"/>
        <v>0.5789135714050954</v>
      </c>
      <c r="L39" s="17">
        <f t="shared" si="18"/>
        <v>0.14836930108589896</v>
      </c>
      <c r="M39" s="79">
        <f t="shared" si="19"/>
        <v>0.14836930108589896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6037629</v>
      </c>
      <c r="H40" s="18">
        <v>6037629</v>
      </c>
      <c r="I40" s="18">
        <v>6037629</v>
      </c>
      <c r="J40" s="66">
        <f t="shared" si="16"/>
        <v>53962371</v>
      </c>
      <c r="K40" s="17">
        <f t="shared" si="17"/>
        <v>0.10062715</v>
      </c>
      <c r="L40" s="17">
        <f t="shared" si="18"/>
        <v>0.10062715</v>
      </c>
      <c r="M40" s="79">
        <f t="shared" si="19"/>
        <v>0.10062715</v>
      </c>
    </row>
    <row r="41" spans="1:13" ht="21.75" customHeight="1">
      <c r="A41" s="56"/>
      <c r="B41" s="23" t="s">
        <v>19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6"/>
        <v>4046000</v>
      </c>
      <c r="K41" s="17">
        <f t="shared" si="17"/>
        <v>0</v>
      </c>
      <c r="L41" s="17">
        <f t="shared" si="18"/>
        <v>0</v>
      </c>
      <c r="M41" s="79">
        <f t="shared" si="19"/>
        <v>0</v>
      </c>
    </row>
    <row r="42" spans="1:13" ht="21.75" customHeight="1">
      <c r="A42" s="84" t="s">
        <v>28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101">
        <v>3899797691.98</v>
      </c>
      <c r="H42" s="101">
        <v>450728046</v>
      </c>
      <c r="I42" s="101">
        <v>450728046</v>
      </c>
      <c r="J42" s="91">
        <f t="shared" si="16"/>
        <v>5878982138.02</v>
      </c>
      <c r="K42" s="37">
        <f t="shared" si="17"/>
        <v>0.3988020754916618</v>
      </c>
      <c r="L42" s="37">
        <f t="shared" si="18"/>
        <v>0.04609246284666581</v>
      </c>
      <c r="M42" s="38">
        <f t="shared" si="19"/>
        <v>0.04609246284666581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30</v>
      </c>
      <c r="C44" s="87">
        <f>+C37+C42</f>
        <v>25871541830</v>
      </c>
      <c r="D44" s="87">
        <f aca="true" t="shared" si="20" ref="D44:I44">+D37+D42</f>
        <v>25871541830</v>
      </c>
      <c r="E44" s="87">
        <f t="shared" si="20"/>
        <v>620277000</v>
      </c>
      <c r="F44" s="87">
        <f t="shared" si="20"/>
        <v>25251264830</v>
      </c>
      <c r="G44" s="77">
        <f t="shared" si="20"/>
        <v>7741761095.76</v>
      </c>
      <c r="H44" s="77">
        <f t="shared" si="20"/>
        <v>3463757078.94</v>
      </c>
      <c r="I44" s="77">
        <f t="shared" si="20"/>
        <v>3463757078.94</v>
      </c>
      <c r="J44" s="82">
        <f>+F44-G44</f>
        <v>17509503734.239998</v>
      </c>
      <c r="K44" s="88">
        <f>+G44/F44</f>
        <v>0.3065890420887879</v>
      </c>
      <c r="L44" s="88">
        <f>+H44/F44</f>
        <v>0.1371716269366773</v>
      </c>
      <c r="M44" s="89">
        <f>+I44/F44</f>
        <v>0.1371716269366773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12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2022-04-05T19:21:44Z</cp:lastPrinted>
  <dcterms:created xsi:type="dcterms:W3CDTF">2011-02-09T13:24:23Z</dcterms:created>
  <dcterms:modified xsi:type="dcterms:W3CDTF">2022-04-06T17:19:15Z</dcterms:modified>
  <cp:category/>
  <cp:version/>
  <cp:contentType/>
  <cp:contentStatus/>
</cp:coreProperties>
</file>