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<sst xmlns="http://schemas.openxmlformats.org/spreadsheetml/2006/main" count="77" uniqueCount="38">
  <si>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</si>
  <si>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</si>
  <si>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</si>
  <si>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</si>
  <si>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</si>
  <si>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</si>
  <si>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</si>
  <si>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</si>
  <si>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</si>
  <si>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</si>
  <si>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</si>
  <si>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</si>
  <si>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</si>
  <si>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</si>
  <si>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</si>
  <si>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</si>
  <si>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</si>
  <si>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</si>
  <si>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</si>
  <si>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</si>
  <si>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</si>
  <si>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</si>
  <si>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</si>
  <si>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</si>
  <si>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</si>
  <si>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</si>
  <si>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</si>
  <si>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</si>
  <si>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</si>
  <si>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</si>
  <si>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</si>
  <si>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</si>
  <si>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 xml:space="preserve">INFORME DE EJECUCIÓN PRESUPUESTAL ACUMULADA ABRIL 30  DE 2022 </t>
  </si>
  <si>
    <t>GENERADO : MAYO 02 DE 2022</t>
  </si>
  <si>
    <t>INFORME DE EJECUCIÓN PRESUPUESTAL ACUMULADA ABRIL 30 DE 2022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</si>
  <si>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</si>
  <si>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Calibri"/>
        <family val="2"/>
      </rPr>
      <t>Nota 1</t>
    </r>
    <r>
      <rPr>
        <sz val="8"/>
        <rFont val="Calibri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</si>
  <si>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Calibri"/>
        <family val="2"/>
      </rPr>
      <t>Nota 2</t>
    </r>
    <r>
      <rPr>
        <sz val="8"/>
        <rFont val="Calibri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</si>
</sst>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7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4" fontId="59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60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vertical="center" wrapText="1"/>
    </xf>
    <xf numFmtId="10" fontId="61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10" fontId="6" fillId="33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0" fontId="61" fillId="2" borderId="0" xfId="0" applyFont="1" applyFill="1" applyBorder="1" applyAlignment="1">
      <alignment horizontal="left" vertical="center"/>
    </xf>
    <xf numFmtId="4" fontId="61" fillId="2" borderId="0" xfId="0" applyNumberFormat="1" applyFont="1" applyFill="1" applyBorder="1" applyAlignment="1">
      <alignment vertical="center" wrapText="1"/>
    </xf>
    <xf numFmtId="10" fontId="61" fillId="2" borderId="0" xfId="0" applyNumberFormat="1" applyFont="1" applyFill="1" applyBorder="1" applyAlignment="1">
      <alignment horizontal="right" vertical="center" wrapText="1"/>
    </xf>
    <xf numFmtId="10" fontId="61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2" fillId="34" borderId="12" xfId="0" applyFont="1" applyFill="1" applyBorder="1" applyAlignment="1">
      <alignment/>
    </xf>
    <xf numFmtId="0" fontId="63" fillId="34" borderId="13" xfId="0" applyFont="1" applyFill="1" applyBorder="1" applyAlignment="1">
      <alignment horizontal="center" vertical="center"/>
    </xf>
    <xf numFmtId="4" fontId="63" fillId="34" borderId="13" xfId="0" applyNumberFormat="1" applyFont="1" applyFill="1" applyBorder="1" applyAlignment="1">
      <alignment horizontal="center" vertical="justify" wrapText="1"/>
    </xf>
    <xf numFmtId="0" fontId="63" fillId="34" borderId="13" xfId="0" applyFont="1" applyFill="1" applyBorder="1" applyAlignment="1">
      <alignment horizontal="center" vertical="justify" wrapText="1"/>
    </xf>
    <xf numFmtId="0" fontId="64" fillId="35" borderId="13" xfId="0" applyFont="1" applyFill="1" applyBorder="1" applyAlignment="1">
      <alignment horizontal="center" vertical="justify" wrapText="1"/>
    </xf>
    <xf numFmtId="0" fontId="64" fillId="35" borderId="13" xfId="0" applyFont="1" applyFill="1" applyBorder="1" applyAlignment="1">
      <alignment horizontal="center" vertical="justify"/>
    </xf>
    <xf numFmtId="0" fontId="64" fillId="35" borderId="14" xfId="0" applyFont="1" applyFill="1" applyBorder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6" fillId="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10" fontId="61" fillId="33" borderId="11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10" fontId="61" fillId="2" borderId="19" xfId="0" applyNumberFormat="1" applyFont="1" applyFill="1" applyBorder="1" applyAlignment="1">
      <alignment horizontal="right" vertical="center" wrapText="1"/>
    </xf>
    <xf numFmtId="10" fontId="61" fillId="2" borderId="20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horizontal="right" vertical="center" wrapText="1"/>
    </xf>
    <xf numFmtId="0" fontId="66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2" borderId="19" xfId="0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0" fontId="67" fillId="35" borderId="12" xfId="0" applyFont="1" applyFill="1" applyBorder="1" applyAlignment="1">
      <alignment horizontal="center" vertical="justify" wrapText="1"/>
    </xf>
    <xf numFmtId="10" fontId="5" fillId="0" borderId="11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1" fillId="2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/>
    </xf>
    <xf numFmtId="10" fontId="6" fillId="33" borderId="11" xfId="0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vertical="center" wrapText="1"/>
    </xf>
    <xf numFmtId="10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Border="1" applyAlignment="1">
      <alignment/>
    </xf>
    <xf numFmtId="4" fontId="61" fillId="2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8" fillId="0" borderId="0" xfId="0" applyNumberFormat="1" applyFont="1" applyFill="1" applyBorder="1" applyAlignment="1">
      <alignment horizontal="right" vertical="center" wrapText="1" readingOrder="1"/>
    </xf>
    <xf numFmtId="10" fontId="11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4" fontId="59" fillId="0" borderId="0" xfId="0" applyNumberFormat="1" applyFont="1" applyFill="1" applyBorder="1" applyAlignment="1">
      <alignment horizontal="right" vertical="center" wrapText="1" readingOrder="1"/>
    </xf>
    <xf numFmtId="4" fontId="66" fillId="2" borderId="0" xfId="0" applyNumberFormat="1" applyFont="1" applyFill="1" applyBorder="1" applyAlignment="1">
      <alignment horizontal="right" vertical="center" wrapText="1" readingOrder="1"/>
    </xf>
    <xf numFmtId="4" fontId="69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 horizontal="right"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2495550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="115" zoomScaleNormal="115" zoomScalePageLayoutView="0" workbookViewId="0" topLeftCell="A1">
      <selection activeCell="C4" sqref="C4"/>
    </sheetView>
  </sheetViews>
  <sheetFormatPr defaultColWidth="11.421875" defaultRowHeight="12.75"/>
  <cols>
    <col min="1" max="1" width="2.57421875" style="0" customWidth="1"/>
    <col min="2" max="2" width="38.57421875" style="0" customWidth="1"/>
    <col min="3" max="3" width="17.00390625" style="0" customWidth="1"/>
    <col min="4" max="4" width="19.00390625" style="0" customWidth="1"/>
    <col min="5" max="5" width="15.8515625" style="0" customWidth="1"/>
    <col min="6" max="7" width="19.28125" style="0" customWidth="1"/>
    <col min="8" max="8" width="17.710937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09" t="s">
        <v>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1" customHeight="1">
      <c r="A3" s="109" t="s">
        <v>32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3:13" ht="19.5" customHeight="1" thickBot="1">
      <c r="C4" s="1"/>
      <c r="D4" s="1"/>
      <c r="E4" s="1"/>
      <c r="F4" s="1"/>
      <c r="G4" s="1"/>
      <c r="H4" s="1"/>
      <c r="I4" s="1"/>
      <c r="J4" s="3" t="s">
        <v>33</v>
      </c>
      <c r="K4" s="2"/>
      <c r="L4" s="2"/>
      <c r="M4" s="2"/>
    </row>
    <row r="5" spans="1:13" ht="43.5" customHeight="1" thickBot="1" thickTop="1">
      <c r="A5" s="46"/>
      <c r="B5" s="47" t="s">
        <v>3</v>
      </c>
      <c r="C5" s="48" t="s">
        <v>11</v>
      </c>
      <c r="D5" s="49" t="s">
        <v>6</v>
      </c>
      <c r="E5" s="48" t="s">
        <v>15</v>
      </c>
      <c r="F5" s="48" t="s">
        <v>16</v>
      </c>
      <c r="G5" s="49" t="s">
        <v>21</v>
      </c>
      <c r="H5" s="49" t="s">
        <v>19</v>
      </c>
      <c r="I5" s="49" t="s">
        <v>22</v>
      </c>
      <c r="J5" s="78" t="s">
        <v>7</v>
      </c>
      <c r="K5" s="50" t="s">
        <v>9</v>
      </c>
      <c r="L5" s="51" t="s">
        <v>23</v>
      </c>
      <c r="M5" s="52" t="s">
        <v>8</v>
      </c>
    </row>
    <row r="6" spans="1:13" ht="9.75" customHeight="1">
      <c r="A6" s="53"/>
      <c r="B6" s="5"/>
      <c r="C6" s="5"/>
      <c r="D6" s="5"/>
      <c r="E6" s="5"/>
      <c r="F6" s="5"/>
      <c r="G6" s="5"/>
      <c r="H6" s="5"/>
      <c r="I6" s="5"/>
      <c r="J6" s="53"/>
      <c r="K6" s="5"/>
      <c r="L6" s="5"/>
      <c r="M6" s="54"/>
    </row>
    <row r="7" spans="1:13" ht="18" customHeight="1">
      <c r="A7" s="55" t="s">
        <v>26</v>
      </c>
      <c r="B7" s="45" t="s">
        <v>0</v>
      </c>
      <c r="C7" s="41">
        <f>SUM(C8:C11)</f>
        <v>384122399000</v>
      </c>
      <c r="D7" s="41">
        <f aca="true" t="shared" si="0" ref="D7:I7">SUM(D8:D11)</f>
        <v>384122399000</v>
      </c>
      <c r="E7" s="41">
        <f t="shared" si="0"/>
        <v>620277000</v>
      </c>
      <c r="F7" s="41">
        <f t="shared" si="0"/>
        <v>383502122000</v>
      </c>
      <c r="G7" s="41">
        <f t="shared" si="0"/>
        <v>247551841168.56</v>
      </c>
      <c r="H7" s="41">
        <f t="shared" si="0"/>
        <v>103824733795.93</v>
      </c>
      <c r="I7" s="41">
        <f t="shared" si="0"/>
        <v>102495020919.56</v>
      </c>
      <c r="J7" s="65">
        <f aca="true" t="shared" si="1" ref="J7:J13">+F7-G7</f>
        <v>135950280831.44</v>
      </c>
      <c r="K7" s="37">
        <f aca="true" t="shared" si="2" ref="K7:K13">+G7/F7</f>
        <v>0.6455031849043067</v>
      </c>
      <c r="L7" s="37">
        <f>+H7/F7</f>
        <v>0.270727925192367</v>
      </c>
      <c r="M7" s="43">
        <f aca="true" t="shared" si="3" ref="M7:M13">+I7/F7</f>
        <v>0.26726063570401837</v>
      </c>
    </row>
    <row r="8" spans="1:13" ht="29.25" customHeight="1">
      <c r="A8" s="56"/>
      <c r="B8" s="20" t="s">
        <v>1</v>
      </c>
      <c r="C8" s="18">
        <f aca="true" t="shared" si="4" ref="C8:I11">+C23+C38</f>
        <v>56469179000</v>
      </c>
      <c r="D8" s="18">
        <f t="shared" si="4"/>
        <v>56429179000</v>
      </c>
      <c r="E8" s="18">
        <f t="shared" si="4"/>
        <v>620277000</v>
      </c>
      <c r="F8" s="18">
        <f t="shared" si="4"/>
        <v>55808902000</v>
      </c>
      <c r="G8" s="18">
        <f t="shared" si="4"/>
        <v>16163337981</v>
      </c>
      <c r="H8" s="18">
        <f t="shared" si="4"/>
        <v>15960643605</v>
      </c>
      <c r="I8" s="18">
        <f t="shared" si="4"/>
        <v>15560753196</v>
      </c>
      <c r="J8" s="80">
        <f t="shared" si="1"/>
        <v>39645564019</v>
      </c>
      <c r="K8" s="21">
        <f t="shared" si="2"/>
        <v>0.2896193510669678</v>
      </c>
      <c r="L8" s="21">
        <f aca="true" t="shared" si="5" ref="L8:L13">+H8/F8</f>
        <v>0.285987414785548</v>
      </c>
      <c r="M8" s="34">
        <f t="shared" si="3"/>
        <v>0.27882206311817426</v>
      </c>
    </row>
    <row r="9" spans="1:13" ht="25.5" customHeight="1">
      <c r="A9" s="56"/>
      <c r="B9" s="22" t="s">
        <v>13</v>
      </c>
      <c r="C9" s="18">
        <f t="shared" si="4"/>
        <v>21345099000</v>
      </c>
      <c r="D9" s="18">
        <f t="shared" si="4"/>
        <v>21345099000</v>
      </c>
      <c r="E9" s="18">
        <f t="shared" si="4"/>
        <v>0</v>
      </c>
      <c r="F9" s="18">
        <f t="shared" si="4"/>
        <v>21345099000</v>
      </c>
      <c r="G9" s="18">
        <f t="shared" si="4"/>
        <v>12782388468.06</v>
      </c>
      <c r="H9" s="18">
        <f t="shared" si="4"/>
        <v>5536805004.599999</v>
      </c>
      <c r="I9" s="18">
        <f t="shared" si="4"/>
        <v>4606982537.23</v>
      </c>
      <c r="J9" s="80">
        <f t="shared" si="1"/>
        <v>8562710531.940001</v>
      </c>
      <c r="K9" s="21">
        <f t="shared" si="2"/>
        <v>0.5988441875139581</v>
      </c>
      <c r="L9" s="21">
        <f t="shared" si="5"/>
        <v>0.25939467437466557</v>
      </c>
      <c r="M9" s="34">
        <f t="shared" si="3"/>
        <v>0.21583327101129865</v>
      </c>
    </row>
    <row r="10" spans="1:13" ht="26.25" customHeight="1">
      <c r="A10" s="56"/>
      <c r="B10" s="20" t="s">
        <v>4</v>
      </c>
      <c r="C10" s="18">
        <f t="shared" si="4"/>
        <v>291479598000</v>
      </c>
      <c r="D10" s="18">
        <f t="shared" si="4"/>
        <v>291519598000</v>
      </c>
      <c r="E10" s="18">
        <f t="shared" si="4"/>
        <v>0</v>
      </c>
      <c r="F10" s="18">
        <f t="shared" si="4"/>
        <v>291519598000</v>
      </c>
      <c r="G10" s="18">
        <f t="shared" si="4"/>
        <v>205828853356.5</v>
      </c>
      <c r="H10" s="18">
        <f t="shared" si="4"/>
        <v>69550092823.33</v>
      </c>
      <c r="I10" s="18">
        <f t="shared" si="4"/>
        <v>69550092823.33</v>
      </c>
      <c r="J10" s="80">
        <f t="shared" si="1"/>
        <v>85690744643.5</v>
      </c>
      <c r="K10" s="21">
        <f t="shared" si="2"/>
        <v>0.7060549437108513</v>
      </c>
      <c r="L10" s="21">
        <f t="shared" si="5"/>
        <v>0.23857776046785711</v>
      </c>
      <c r="M10" s="34">
        <f t="shared" si="3"/>
        <v>0.23857776046785711</v>
      </c>
    </row>
    <row r="11" spans="1:13" ht="24.75" customHeight="1">
      <c r="A11" s="56"/>
      <c r="B11" s="23" t="s">
        <v>18</v>
      </c>
      <c r="C11" s="18">
        <f t="shared" si="4"/>
        <v>14828523000</v>
      </c>
      <c r="D11" s="18">
        <f t="shared" si="4"/>
        <v>14828523000</v>
      </c>
      <c r="E11" s="18">
        <f t="shared" si="4"/>
        <v>0</v>
      </c>
      <c r="F11" s="18">
        <f t="shared" si="4"/>
        <v>14828523000</v>
      </c>
      <c r="G11" s="18">
        <f t="shared" si="4"/>
        <v>12777261363</v>
      </c>
      <c r="H11" s="18">
        <f t="shared" si="4"/>
        <v>12777192363</v>
      </c>
      <c r="I11" s="18">
        <f t="shared" si="4"/>
        <v>12777192363</v>
      </c>
      <c r="J11" s="80">
        <f t="shared" si="1"/>
        <v>2051261637</v>
      </c>
      <c r="K11" s="21">
        <f t="shared" si="2"/>
        <v>0.8616678385972764</v>
      </c>
      <c r="L11" s="21">
        <f t="shared" si="5"/>
        <v>0.8616631854028888</v>
      </c>
      <c r="M11" s="34">
        <f t="shared" si="3"/>
        <v>0.8616631854028888</v>
      </c>
    </row>
    <row r="12" spans="1:13" ht="23.25" customHeight="1">
      <c r="A12" s="57" t="s">
        <v>25</v>
      </c>
      <c r="B12" s="69" t="s">
        <v>31</v>
      </c>
      <c r="C12" s="41">
        <f>+C27</f>
        <v>569462000</v>
      </c>
      <c r="D12" s="41">
        <f aca="true" t="shared" si="6" ref="D12:I12">+D27</f>
        <v>569462000</v>
      </c>
      <c r="E12" s="41">
        <f t="shared" si="6"/>
        <v>0</v>
      </c>
      <c r="F12" s="41">
        <f t="shared" si="6"/>
        <v>569462000</v>
      </c>
      <c r="G12" s="41">
        <f t="shared" si="6"/>
        <v>0</v>
      </c>
      <c r="H12" s="41">
        <f t="shared" si="6"/>
        <v>0</v>
      </c>
      <c r="I12" s="41">
        <f t="shared" si="6"/>
        <v>0</v>
      </c>
      <c r="J12" s="65">
        <f t="shared" si="1"/>
        <v>569462000</v>
      </c>
      <c r="K12" s="37">
        <f>+G12/F12</f>
        <v>0</v>
      </c>
      <c r="L12" s="37">
        <f>+H12/F12</f>
        <v>0</v>
      </c>
      <c r="M12" s="43">
        <f>+I12/F12</f>
        <v>0</v>
      </c>
    </row>
    <row r="13" spans="1:13" ht="21" customHeight="1">
      <c r="A13" s="57" t="s">
        <v>27</v>
      </c>
      <c r="B13" s="45" t="s">
        <v>2</v>
      </c>
      <c r="C13" s="41">
        <f aca="true" t="shared" si="7" ref="C13:I13">+C28+C42</f>
        <v>260552206904</v>
      </c>
      <c r="D13" s="41">
        <f t="shared" si="7"/>
        <v>260552206904</v>
      </c>
      <c r="E13" s="41">
        <f t="shared" si="7"/>
        <v>0</v>
      </c>
      <c r="F13" s="41">
        <f t="shared" si="7"/>
        <v>260552206904</v>
      </c>
      <c r="G13" s="41">
        <f t="shared" si="7"/>
        <v>212357603383.40002</v>
      </c>
      <c r="H13" s="41">
        <f t="shared" si="7"/>
        <v>16370512778.109997</v>
      </c>
      <c r="I13" s="41">
        <f t="shared" si="7"/>
        <v>15420519574.33</v>
      </c>
      <c r="J13" s="65">
        <f t="shared" si="1"/>
        <v>48194603520.599976</v>
      </c>
      <c r="K13" s="37">
        <f t="shared" si="2"/>
        <v>0.8150289951742485</v>
      </c>
      <c r="L13" s="37">
        <f t="shared" si="5"/>
        <v>0.06283006761919957</v>
      </c>
      <c r="M13" s="38">
        <f t="shared" si="3"/>
        <v>0.05918399140641961</v>
      </c>
    </row>
    <row r="14" spans="1:13" ht="7.5" customHeight="1">
      <c r="A14" s="58"/>
      <c r="B14" s="24"/>
      <c r="C14" s="25"/>
      <c r="D14" s="19"/>
      <c r="E14" s="19"/>
      <c r="F14" s="19"/>
      <c r="G14" s="19"/>
      <c r="H14" s="19"/>
      <c r="I14" s="19"/>
      <c r="J14" s="81"/>
      <c r="K14" s="26"/>
      <c r="L14" s="26"/>
      <c r="M14" s="59"/>
    </row>
    <row r="15" spans="1:13" ht="13.5" thickBot="1">
      <c r="A15" s="60"/>
      <c r="B15" s="61" t="s">
        <v>30</v>
      </c>
      <c r="C15" s="62">
        <f aca="true" t="shared" si="8" ref="C15:I15">+C30+C44</f>
        <v>645244067904</v>
      </c>
      <c r="D15" s="62">
        <f t="shared" si="8"/>
        <v>645244067904</v>
      </c>
      <c r="E15" s="62">
        <f t="shared" si="8"/>
        <v>620277000</v>
      </c>
      <c r="F15" s="62">
        <f t="shared" si="8"/>
        <v>644623790904</v>
      </c>
      <c r="G15" s="62">
        <f t="shared" si="8"/>
        <v>459909444551.95996</v>
      </c>
      <c r="H15" s="62">
        <f t="shared" si="8"/>
        <v>120195246574.04</v>
      </c>
      <c r="I15" s="62">
        <f t="shared" si="8"/>
        <v>117915540493.89</v>
      </c>
      <c r="J15" s="82">
        <f>+F15-G15</f>
        <v>184714346352.04004</v>
      </c>
      <c r="K15" s="63">
        <f>+G15/F15</f>
        <v>0.7134540348053203</v>
      </c>
      <c r="L15" s="63">
        <f>+H15/F15</f>
        <v>0.18645797482199963</v>
      </c>
      <c r="M15" s="64">
        <f>+I15/F15</f>
        <v>0.18292148406208988</v>
      </c>
    </row>
    <row r="16" spans="1:13" ht="15" customHeight="1" thickTop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</row>
    <row r="17" spans="1:13" ht="16.5" customHeight="1">
      <c r="A17" s="108" t="s">
        <v>12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ht="24" customHeight="1">
      <c r="A18" s="106" t="s">
        <v>34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ht="13.5" customHeight="1" thickBot="1">
      <c r="A19" s="8"/>
      <c r="B19" s="8"/>
      <c r="C19" s="9"/>
      <c r="D19" s="9"/>
      <c r="E19" s="9"/>
      <c r="F19" s="9"/>
      <c r="G19" s="9"/>
      <c r="H19" s="9"/>
      <c r="I19" s="9"/>
      <c r="J19" s="9"/>
      <c r="K19" s="7"/>
      <c r="L19" s="7"/>
      <c r="M19" s="7"/>
    </row>
    <row r="20" spans="1:13" ht="36" customHeight="1" thickBot="1" thickTop="1">
      <c r="A20" s="46"/>
      <c r="B20" s="47" t="s">
        <v>3</v>
      </c>
      <c r="C20" s="48" t="s">
        <v>11</v>
      </c>
      <c r="D20" s="48" t="s">
        <v>6</v>
      </c>
      <c r="E20" s="48" t="s">
        <v>15</v>
      </c>
      <c r="F20" s="48" t="s">
        <v>16</v>
      </c>
      <c r="G20" s="48" t="s">
        <v>17</v>
      </c>
      <c r="H20" s="48" t="s">
        <v>10</v>
      </c>
      <c r="I20" s="49" t="s">
        <v>22</v>
      </c>
      <c r="J20" s="78" t="s">
        <v>7</v>
      </c>
      <c r="K20" s="50" t="s">
        <v>9</v>
      </c>
      <c r="L20" s="51" t="s">
        <v>20</v>
      </c>
      <c r="M20" s="52" t="s">
        <v>8</v>
      </c>
    </row>
    <row r="21" spans="1:13" ht="12.75" customHeight="1">
      <c r="A21" s="73"/>
      <c r="B21" s="6"/>
      <c r="C21" s="7"/>
      <c r="D21" s="7"/>
      <c r="E21" s="7"/>
      <c r="F21" s="7"/>
      <c r="G21" s="7"/>
      <c r="H21" s="7"/>
      <c r="I21" s="7"/>
      <c r="J21" s="102"/>
      <c r="K21" s="30"/>
      <c r="L21" s="30"/>
      <c r="M21" s="103"/>
    </row>
    <row r="22" spans="1:13" ht="24.75" customHeight="1">
      <c r="A22" s="55" t="s">
        <v>26</v>
      </c>
      <c r="B22" s="44" t="s">
        <v>0</v>
      </c>
      <c r="C22" s="41">
        <f>SUM(C23:C26)</f>
        <v>368029637000</v>
      </c>
      <c r="D22" s="41">
        <f>SUM(D23:D26)</f>
        <v>368029637000</v>
      </c>
      <c r="E22" s="41">
        <v>0</v>
      </c>
      <c r="F22" s="41">
        <f>SUM(F23:F26)</f>
        <v>368029637000</v>
      </c>
      <c r="G22" s="41">
        <f>SUM(G23:G26)</f>
        <v>242665780131.82</v>
      </c>
      <c r="H22" s="41">
        <f>SUM(H23:H26)</f>
        <v>99633708848.78</v>
      </c>
      <c r="I22" s="41">
        <f>SUM(I23:I26)</f>
        <v>98303995972.41</v>
      </c>
      <c r="J22" s="65">
        <f aca="true" t="shared" si="9" ref="J22:J28">+F22-G22</f>
        <v>125363856868.18</v>
      </c>
      <c r="K22" s="42">
        <f aca="true" t="shared" si="10" ref="K22:K28">+G22/F22</f>
        <v>0.6593647786355314</v>
      </c>
      <c r="L22" s="42">
        <f aca="true" t="shared" si="11" ref="L22:L28">+H22/F22</f>
        <v>0.2707219713633552</v>
      </c>
      <c r="M22" s="43">
        <f aca="true" t="shared" si="12" ref="M22:M28">+I22/F22</f>
        <v>0.26710891213473115</v>
      </c>
    </row>
    <row r="23" spans="1:13" ht="21" customHeight="1">
      <c r="A23" s="56"/>
      <c r="B23" s="22" t="s">
        <v>1</v>
      </c>
      <c r="C23" s="18">
        <v>42357308000</v>
      </c>
      <c r="D23" s="18">
        <v>42317308000</v>
      </c>
      <c r="E23" s="16"/>
      <c r="F23" s="18">
        <f aca="true" t="shared" si="13" ref="F23:F28">+D23-E23</f>
        <v>42317308000</v>
      </c>
      <c r="G23" s="100">
        <v>12443319758</v>
      </c>
      <c r="H23" s="100">
        <v>12240806588</v>
      </c>
      <c r="I23" s="100">
        <v>11840916179</v>
      </c>
      <c r="J23" s="66">
        <f t="shared" si="9"/>
        <v>29873988242</v>
      </c>
      <c r="K23" s="17">
        <f t="shared" si="10"/>
        <v>0.29404799941432946</v>
      </c>
      <c r="L23" s="17">
        <f t="shared" si="11"/>
        <v>0.289262412155329</v>
      </c>
      <c r="M23" s="79">
        <f t="shared" si="12"/>
        <v>0.2798126047857298</v>
      </c>
    </row>
    <row r="24" spans="1:13" ht="30.75" customHeight="1">
      <c r="A24" s="56"/>
      <c r="B24" s="22" t="s">
        <v>13</v>
      </c>
      <c r="C24" s="18">
        <v>19428254000</v>
      </c>
      <c r="D24" s="18">
        <v>19428254000</v>
      </c>
      <c r="E24" s="16"/>
      <c r="F24" s="18">
        <f t="shared" si="13"/>
        <v>19428254000</v>
      </c>
      <c r="G24" s="98">
        <v>11623276564.32</v>
      </c>
      <c r="H24" s="98">
        <v>5072547984.45</v>
      </c>
      <c r="I24" s="98">
        <v>4142725517.08</v>
      </c>
      <c r="J24" s="66">
        <f t="shared" si="9"/>
        <v>7804977435.68</v>
      </c>
      <c r="K24" s="17">
        <f t="shared" si="10"/>
        <v>0.5982666566084631</v>
      </c>
      <c r="L24" s="17">
        <f t="shared" si="11"/>
        <v>0.2610912943823979</v>
      </c>
      <c r="M24" s="79">
        <f t="shared" si="12"/>
        <v>0.2132320030961094</v>
      </c>
    </row>
    <row r="25" spans="1:13" ht="22.5" customHeight="1">
      <c r="A25" s="56"/>
      <c r="B25" s="22" t="s">
        <v>4</v>
      </c>
      <c r="C25" s="18">
        <v>291419598000</v>
      </c>
      <c r="D25" s="18">
        <v>291459598000</v>
      </c>
      <c r="E25" s="18"/>
      <c r="F25" s="18">
        <f t="shared" si="13"/>
        <v>291459598000</v>
      </c>
      <c r="G25" s="101">
        <v>205821922446.5</v>
      </c>
      <c r="H25" s="101">
        <v>69543161913.33</v>
      </c>
      <c r="I25" s="101">
        <v>69543161913.33</v>
      </c>
      <c r="J25" s="66">
        <f t="shared" si="9"/>
        <v>85637675553.5</v>
      </c>
      <c r="K25" s="17">
        <f t="shared" si="10"/>
        <v>0.7061765124869898</v>
      </c>
      <c r="L25" s="17">
        <f t="shared" si="11"/>
        <v>0.23860309418710582</v>
      </c>
      <c r="M25" s="79">
        <f t="shared" si="12"/>
        <v>0.23860309418710582</v>
      </c>
    </row>
    <row r="26" spans="1:13" ht="24.75" customHeight="1">
      <c r="A26" s="56"/>
      <c r="B26" s="23" t="s">
        <v>18</v>
      </c>
      <c r="C26" s="18">
        <v>14824477000</v>
      </c>
      <c r="D26" s="18">
        <v>14824477000</v>
      </c>
      <c r="E26" s="18"/>
      <c r="F26" s="18">
        <f t="shared" si="13"/>
        <v>14824477000</v>
      </c>
      <c r="G26" s="101">
        <v>12777261363</v>
      </c>
      <c r="H26" s="101">
        <v>12777192363</v>
      </c>
      <c r="I26" s="101">
        <v>12777192363</v>
      </c>
      <c r="J26" s="66">
        <f t="shared" si="9"/>
        <v>2047215637</v>
      </c>
      <c r="K26" s="17">
        <f t="shared" si="10"/>
        <v>0.8619030110134746</v>
      </c>
      <c r="L26" s="17">
        <f t="shared" si="11"/>
        <v>0.8618983565491045</v>
      </c>
      <c r="M26" s="79">
        <f t="shared" si="12"/>
        <v>0.8618983565491045</v>
      </c>
    </row>
    <row r="27" spans="1:13" ht="27" customHeight="1">
      <c r="A27" s="57" t="s">
        <v>25</v>
      </c>
      <c r="B27" s="69" t="s">
        <v>31</v>
      </c>
      <c r="C27" s="41">
        <v>569462000</v>
      </c>
      <c r="D27" s="41">
        <v>569462000</v>
      </c>
      <c r="E27" s="41"/>
      <c r="F27" s="41">
        <f t="shared" si="13"/>
        <v>569462000</v>
      </c>
      <c r="G27" s="41">
        <v>0</v>
      </c>
      <c r="H27" s="41">
        <v>0</v>
      </c>
      <c r="I27" s="41">
        <v>0</v>
      </c>
      <c r="J27" s="65">
        <f t="shared" si="9"/>
        <v>569462000</v>
      </c>
      <c r="K27" s="42">
        <f t="shared" si="10"/>
        <v>0</v>
      </c>
      <c r="L27" s="42">
        <f t="shared" si="11"/>
        <v>0</v>
      </c>
      <c r="M27" s="43">
        <f t="shared" si="12"/>
        <v>0</v>
      </c>
    </row>
    <row r="28" spans="1:13" ht="21" customHeight="1">
      <c r="A28" s="57" t="s">
        <v>27</v>
      </c>
      <c r="B28" s="39" t="s">
        <v>2</v>
      </c>
      <c r="C28" s="41">
        <v>250773427074</v>
      </c>
      <c r="D28" s="41">
        <v>250773427074</v>
      </c>
      <c r="E28" s="41">
        <v>0</v>
      </c>
      <c r="F28" s="41">
        <f t="shared" si="13"/>
        <v>250773427074</v>
      </c>
      <c r="G28" s="41">
        <v>208369112791.42</v>
      </c>
      <c r="H28" s="41">
        <v>15426765987.109997</v>
      </c>
      <c r="I28" s="41">
        <v>14476772783.33</v>
      </c>
      <c r="J28" s="65">
        <f t="shared" si="9"/>
        <v>42404314282.57999</v>
      </c>
      <c r="K28" s="42">
        <f t="shared" si="10"/>
        <v>0.8309058707800527</v>
      </c>
      <c r="L28" s="42">
        <f t="shared" si="11"/>
        <v>0.061516749071494556</v>
      </c>
      <c r="M28" s="43">
        <f t="shared" si="12"/>
        <v>0.05772849600630968</v>
      </c>
    </row>
    <row r="29" spans="1:13" ht="3" customHeight="1">
      <c r="A29" s="75"/>
      <c r="B29" s="27"/>
      <c r="C29" s="19"/>
      <c r="D29" s="19"/>
      <c r="E29" s="19"/>
      <c r="F29" s="16"/>
      <c r="G29" s="19"/>
      <c r="H29" s="19"/>
      <c r="I29" s="19"/>
      <c r="J29" s="104"/>
      <c r="K29" s="4"/>
      <c r="L29" s="4"/>
      <c r="M29" s="105"/>
    </row>
    <row r="30" spans="1:13" ht="27" customHeight="1" thickBot="1">
      <c r="A30" s="60"/>
      <c r="B30" s="76" t="s">
        <v>28</v>
      </c>
      <c r="C30" s="77">
        <f>+C22+C27+C28</f>
        <v>619372526074</v>
      </c>
      <c r="D30" s="77">
        <f aca="true" t="shared" si="14" ref="D30:J30">+D22+D27+D28</f>
        <v>619372526074</v>
      </c>
      <c r="E30" s="77">
        <f t="shared" si="14"/>
        <v>0</v>
      </c>
      <c r="F30" s="77">
        <f t="shared" si="14"/>
        <v>619372526074</v>
      </c>
      <c r="G30" s="77">
        <f t="shared" si="14"/>
        <v>451034892923.24</v>
      </c>
      <c r="H30" s="77">
        <f t="shared" si="14"/>
        <v>115060474835.89</v>
      </c>
      <c r="I30" s="77">
        <f t="shared" si="14"/>
        <v>112780768755.74</v>
      </c>
      <c r="J30" s="82">
        <f t="shared" si="14"/>
        <v>168337633150.75998</v>
      </c>
      <c r="K30" s="88">
        <f>+G30/F30</f>
        <v>0.7282126247707543</v>
      </c>
      <c r="L30" s="88">
        <f>+H30/F30</f>
        <v>0.18576941984369366</v>
      </c>
      <c r="M30" s="89">
        <f>+I30/F30</f>
        <v>0.18208874951335094</v>
      </c>
    </row>
    <row r="31" spans="1:13" ht="18.75" customHeight="1" thickTop="1">
      <c r="A31" s="71"/>
      <c r="B31" s="72"/>
      <c r="C31" s="68"/>
      <c r="D31" s="68"/>
      <c r="E31" s="68"/>
      <c r="F31" s="68"/>
      <c r="G31" s="68"/>
      <c r="H31" s="68"/>
      <c r="I31" s="68"/>
      <c r="J31" s="68"/>
      <c r="K31" s="4"/>
      <c r="L31" s="4"/>
      <c r="M31" s="4"/>
    </row>
    <row r="32" spans="1:13" ht="22.5" customHeight="1">
      <c r="A32" s="108" t="s">
        <v>24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1:13" ht="14.25" customHeight="1">
      <c r="A33" s="106" t="s">
        <v>34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1:13" ht="10.5" customHeight="1" thickBot="1">
      <c r="A34" s="13"/>
      <c r="B34" s="13"/>
      <c r="C34" s="14"/>
      <c r="D34" s="14"/>
      <c r="E34" s="14"/>
      <c r="F34" s="14"/>
      <c r="G34" s="14"/>
      <c r="H34" s="14"/>
      <c r="I34" s="14"/>
      <c r="J34" s="12"/>
      <c r="K34" s="15"/>
      <c r="L34" s="15"/>
      <c r="M34" s="15"/>
    </row>
    <row r="35" spans="1:13" ht="24" customHeight="1" thickBot="1" thickTop="1">
      <c r="A35" s="46"/>
      <c r="B35" s="47" t="s">
        <v>3</v>
      </c>
      <c r="C35" s="48" t="s">
        <v>11</v>
      </c>
      <c r="D35" s="48" t="s">
        <v>6</v>
      </c>
      <c r="E35" s="48" t="s">
        <v>15</v>
      </c>
      <c r="F35" s="48" t="s">
        <v>16</v>
      </c>
      <c r="G35" s="48" t="s">
        <v>14</v>
      </c>
      <c r="H35" s="48" t="s">
        <v>10</v>
      </c>
      <c r="I35" s="49" t="s">
        <v>22</v>
      </c>
      <c r="J35" s="78" t="s">
        <v>7</v>
      </c>
      <c r="K35" s="50" t="s">
        <v>9</v>
      </c>
      <c r="L35" s="51" t="s">
        <v>20</v>
      </c>
      <c r="M35" s="52" t="s">
        <v>8</v>
      </c>
    </row>
    <row r="36" spans="1:13" ht="11.25" customHeight="1">
      <c r="A36" s="73"/>
      <c r="B36" s="6"/>
      <c r="C36" s="7"/>
      <c r="D36" s="7"/>
      <c r="E36" s="7"/>
      <c r="F36" s="7"/>
      <c r="G36" s="7"/>
      <c r="H36" s="7"/>
      <c r="I36" s="7"/>
      <c r="J36" s="90"/>
      <c r="K36" s="7"/>
      <c r="L36" s="7"/>
      <c r="M36" s="74"/>
    </row>
    <row r="37" spans="1:13" ht="19.5" customHeight="1">
      <c r="A37" s="57" t="s">
        <v>26</v>
      </c>
      <c r="B37" s="39" t="s">
        <v>0</v>
      </c>
      <c r="C37" s="40">
        <f aca="true" t="shared" si="15" ref="C37:I37">SUM(C38:C41)</f>
        <v>16092762000</v>
      </c>
      <c r="D37" s="40">
        <f t="shared" si="15"/>
        <v>16092762000</v>
      </c>
      <c r="E37" s="40">
        <f t="shared" si="15"/>
        <v>620277000</v>
      </c>
      <c r="F37" s="40">
        <f t="shared" si="15"/>
        <v>15472485000</v>
      </c>
      <c r="G37" s="41">
        <f>SUM(G38:G41)</f>
        <v>4886061036.74</v>
      </c>
      <c r="H37" s="41">
        <f t="shared" si="15"/>
        <v>4191024947.15</v>
      </c>
      <c r="I37" s="41">
        <f t="shared" si="15"/>
        <v>4191024947.15</v>
      </c>
      <c r="J37" s="65">
        <f aca="true" t="shared" si="16" ref="J37:J42">+F37-G37</f>
        <v>10586423963.26</v>
      </c>
      <c r="K37" s="42">
        <f aca="true" t="shared" si="17" ref="K37:K42">+G37/F37</f>
        <v>0.3157903230631666</v>
      </c>
      <c r="L37" s="42">
        <f aca="true" t="shared" si="18" ref="L37:L42">+H37/F37</f>
        <v>0.2708695433959057</v>
      </c>
      <c r="M37" s="43">
        <f aca="true" t="shared" si="19" ref="M37:M42">+I37/F37</f>
        <v>0.2708695433959057</v>
      </c>
    </row>
    <row r="38" spans="1:13" ht="24.75" customHeight="1">
      <c r="A38" s="83"/>
      <c r="B38" s="20" t="s">
        <v>1</v>
      </c>
      <c r="C38" s="31">
        <v>14111871000</v>
      </c>
      <c r="D38" s="31">
        <v>14111871000</v>
      </c>
      <c r="E38" s="67">
        <v>620277000</v>
      </c>
      <c r="F38" s="31">
        <f>+D38-E38</f>
        <v>13491594000</v>
      </c>
      <c r="G38" s="98">
        <v>3720018223</v>
      </c>
      <c r="H38" s="98">
        <v>3719837017</v>
      </c>
      <c r="I38" s="98">
        <v>3719837017</v>
      </c>
      <c r="J38" s="66">
        <f t="shared" si="16"/>
        <v>9771575777</v>
      </c>
      <c r="K38" s="17">
        <f t="shared" si="17"/>
        <v>0.2757285924109486</v>
      </c>
      <c r="L38" s="17">
        <f t="shared" si="18"/>
        <v>0.2757151613812274</v>
      </c>
      <c r="M38" s="79">
        <f t="shared" si="19"/>
        <v>0.2757151613812274</v>
      </c>
    </row>
    <row r="39" spans="1:13" ht="19.5" customHeight="1">
      <c r="A39" s="83"/>
      <c r="B39" s="22" t="s">
        <v>13</v>
      </c>
      <c r="C39" s="31">
        <v>1916845000</v>
      </c>
      <c r="D39" s="31">
        <v>1916845000</v>
      </c>
      <c r="E39" s="31"/>
      <c r="F39" s="31">
        <f>+D39-E39</f>
        <v>1916845000</v>
      </c>
      <c r="G39" s="18">
        <v>1159111903.74</v>
      </c>
      <c r="H39" s="18">
        <v>464257020.15</v>
      </c>
      <c r="I39" s="18">
        <v>464257020.15</v>
      </c>
      <c r="J39" s="66">
        <f t="shared" si="16"/>
        <v>757733096.26</v>
      </c>
      <c r="K39" s="17">
        <f t="shared" si="17"/>
        <v>0.6046977735497654</v>
      </c>
      <c r="L39" s="17">
        <f t="shared" si="18"/>
        <v>0.24219851899866707</v>
      </c>
      <c r="M39" s="79">
        <f t="shared" si="19"/>
        <v>0.24219851899866707</v>
      </c>
    </row>
    <row r="40" spans="1:13" ht="29.25" customHeight="1">
      <c r="A40" s="83"/>
      <c r="B40" s="20" t="s">
        <v>4</v>
      </c>
      <c r="C40" s="31">
        <v>60000000</v>
      </c>
      <c r="D40" s="31">
        <v>60000000</v>
      </c>
      <c r="E40" s="31"/>
      <c r="F40" s="31">
        <f>+D40-E40</f>
        <v>60000000</v>
      </c>
      <c r="G40" s="18">
        <v>6930910</v>
      </c>
      <c r="H40" s="18">
        <v>6930910</v>
      </c>
      <c r="I40" s="18">
        <v>6930910</v>
      </c>
      <c r="J40" s="66">
        <f t="shared" si="16"/>
        <v>53069090</v>
      </c>
      <c r="K40" s="17">
        <f t="shared" si="17"/>
        <v>0.11551516666666667</v>
      </c>
      <c r="L40" s="17">
        <f t="shared" si="18"/>
        <v>0.11551516666666667</v>
      </c>
      <c r="M40" s="79">
        <f t="shared" si="19"/>
        <v>0.11551516666666667</v>
      </c>
    </row>
    <row r="41" spans="1:13" ht="21.75" customHeight="1">
      <c r="A41" s="56"/>
      <c r="B41" s="23" t="s">
        <v>18</v>
      </c>
      <c r="C41" s="31">
        <v>4046000</v>
      </c>
      <c r="D41" s="31">
        <v>4046000</v>
      </c>
      <c r="E41" s="31"/>
      <c r="F41" s="31">
        <f>+D41-E41</f>
        <v>4046000</v>
      </c>
      <c r="G41" s="18">
        <v>0</v>
      </c>
      <c r="H41" s="18">
        <v>0</v>
      </c>
      <c r="I41" s="18">
        <v>0</v>
      </c>
      <c r="J41" s="66">
        <f t="shared" si="16"/>
        <v>4046000</v>
      </c>
      <c r="K41" s="17">
        <f t="shared" si="17"/>
        <v>0</v>
      </c>
      <c r="L41" s="17">
        <f t="shared" si="18"/>
        <v>0</v>
      </c>
      <c r="M41" s="79">
        <f t="shared" si="19"/>
        <v>0</v>
      </c>
    </row>
    <row r="42" spans="1:13" ht="21.75" customHeight="1">
      <c r="A42" s="84" t="s">
        <v>27</v>
      </c>
      <c r="B42" s="35" t="s">
        <v>2</v>
      </c>
      <c r="C42" s="36">
        <v>9778779830</v>
      </c>
      <c r="D42" s="36">
        <v>9778779830</v>
      </c>
      <c r="E42" s="36">
        <v>0</v>
      </c>
      <c r="F42" s="36">
        <f>+D42-E42</f>
        <v>9778779830</v>
      </c>
      <c r="G42" s="99">
        <v>3988490591.98</v>
      </c>
      <c r="H42" s="99">
        <v>943746791</v>
      </c>
      <c r="I42" s="99">
        <v>943746791</v>
      </c>
      <c r="J42" s="91">
        <f t="shared" si="16"/>
        <v>5790289238.02</v>
      </c>
      <c r="K42" s="37">
        <f t="shared" si="17"/>
        <v>0.40787201075371793</v>
      </c>
      <c r="L42" s="37">
        <f t="shared" si="18"/>
        <v>0.09650966760747695</v>
      </c>
      <c r="M42" s="38">
        <f t="shared" si="19"/>
        <v>0.09650966760747695</v>
      </c>
    </row>
    <row r="43" spans="1:13" ht="5.25" customHeight="1">
      <c r="A43" s="85"/>
      <c r="B43" s="28"/>
      <c r="C43" s="32"/>
      <c r="D43" s="32"/>
      <c r="E43" s="32"/>
      <c r="F43" s="32"/>
      <c r="G43" s="33"/>
      <c r="H43" s="33"/>
      <c r="I43" s="33"/>
      <c r="J43" s="81"/>
      <c r="K43" s="29"/>
      <c r="L43" s="29"/>
      <c r="M43" s="86"/>
    </row>
    <row r="44" spans="1:13" ht="13.5" thickBot="1">
      <c r="A44" s="60"/>
      <c r="B44" s="61" t="s">
        <v>29</v>
      </c>
      <c r="C44" s="87">
        <f>+C37+C42</f>
        <v>25871541830</v>
      </c>
      <c r="D44" s="87">
        <f aca="true" t="shared" si="20" ref="D44:I44">+D37+D42</f>
        <v>25871541830</v>
      </c>
      <c r="E44" s="87">
        <f t="shared" si="20"/>
        <v>620277000</v>
      </c>
      <c r="F44" s="87">
        <f t="shared" si="20"/>
        <v>25251264830</v>
      </c>
      <c r="G44" s="77">
        <f t="shared" si="20"/>
        <v>8874551628.72</v>
      </c>
      <c r="H44" s="77">
        <f t="shared" si="20"/>
        <v>5134771738.15</v>
      </c>
      <c r="I44" s="77">
        <f t="shared" si="20"/>
        <v>5134771738.15</v>
      </c>
      <c r="J44" s="82">
        <f>+F44-G44</f>
        <v>16376713201.28</v>
      </c>
      <c r="K44" s="88">
        <f>+G44/F44</f>
        <v>0.35144978631630786</v>
      </c>
      <c r="L44" s="88">
        <f>+H44/F44</f>
        <v>0.2033471104405664</v>
      </c>
      <c r="M44" s="89">
        <f>+I44/F44</f>
        <v>0.2033471104405664</v>
      </c>
    </row>
    <row r="45" spans="1:13" ht="13.5" thickTop="1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8"/>
      <c r="B46" s="92" t="s">
        <v>35</v>
      </c>
      <c r="C46" s="93"/>
      <c r="D46" s="93"/>
      <c r="E46" s="93"/>
      <c r="F46" s="94"/>
      <c r="G46" s="67"/>
      <c r="H46" s="67"/>
      <c r="I46" s="67"/>
      <c r="J46" s="67"/>
      <c r="K46" s="95"/>
      <c r="L46" s="96"/>
      <c r="M46" s="96"/>
    </row>
    <row r="47" spans="2:13" ht="12.75">
      <c r="B47" s="97" t="s">
        <v>36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2:13" ht="12.75">
      <c r="B48" s="97" t="s">
        <v>37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3:11" ht="12.75">
      <c r="C49" s="1"/>
      <c r="D49" s="1"/>
      <c r="E49" s="1"/>
      <c r="F49" s="1"/>
      <c r="G49" s="1"/>
      <c r="H49" s="1"/>
      <c r="I49" s="1"/>
      <c r="J49" s="1"/>
      <c r="K49" s="70"/>
    </row>
    <row r="50" spans="3:13" ht="12.75">
      <c r="C50" s="1"/>
      <c r="D50" s="1"/>
      <c r="E50" s="1"/>
      <c r="F50" s="1"/>
      <c r="G50" s="1"/>
      <c r="H50" s="1"/>
      <c r="I50" s="1"/>
      <c r="J50" s="1"/>
      <c r="K50" s="70"/>
      <c r="L50" s="70"/>
      <c r="M50" s="70"/>
    </row>
    <row r="51" ht="12.75">
      <c r="K51" s="70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2022-05-05T17:06:13Z</cp:lastPrinted>
  <dcterms:created xsi:type="dcterms:W3CDTF">2011-02-09T13:24:23Z</dcterms:created>
  <dcterms:modified xsi:type="dcterms:W3CDTF">2022-05-05T17:06:36Z</dcterms:modified>
  <cp:category/>
  <cp:version/>
  <cp:contentType/>
  <cp:contentStatus/>
</cp:coreProperties>
</file>