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<sst xmlns="http://schemas.openxmlformats.org/spreadsheetml/2006/main" count="74" uniqueCount="34">
  <si>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</si>
  <si>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</si>
  <si>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</si>
  <si>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</si>
  <si>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</si>
  <si>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</si>
  <si>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</si>
  <si>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</si>
  <si>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</si>
  <si>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</si>
  <si>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</si>
  <si>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</si>
  <si>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</si>
  <si>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</si>
  <si>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</si>
  <si>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</si>
  <si>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</si>
  <si>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</si>
  <si>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</si>
  <si>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</si>
  <si>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</si>
  <si>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</si>
  <si>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</si>
  <si>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</si>
  <si>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</si>
  <si>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</si>
  <si>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</si>
  <si>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</si>
  <si>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</si>
  <si>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</si>
  <si>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</si>
  <si>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 xml:space="preserve">INFORME DE EJECUCIÓN PRESUPUESTAL ACUMULADA MAYO 31 DE 2021 </t>
  </si>
  <si>
    <t>INFORME DE EJECUCIÓN PRESUPUESTAL ACUMULADA MAYO 31 DE 2021</t>
  </si>
  <si>
    <t>GENERADO : JUNIO 01 DE 2021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</si>
</sst>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theme="0" tint="-0.2499399930238723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200" fontId="0" fillId="0" borderId="0" xfId="0" applyNumberFormat="1" applyAlignment="1">
      <alignment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8" fillId="34" borderId="0" xfId="0" applyNumberFormat="1" applyFont="1" applyFill="1" applyBorder="1" applyAlignment="1">
      <alignment horizontal="right" vertical="center" wrapText="1"/>
    </xf>
    <xf numFmtId="10" fontId="5" fillId="34" borderId="16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59" fillId="34" borderId="0" xfId="0" applyNumberFormat="1" applyFont="1" applyFill="1" applyBorder="1" applyAlignment="1">
      <alignment horizontal="right" vertical="center" wrapText="1"/>
    </xf>
    <xf numFmtId="10" fontId="6" fillId="34" borderId="16" xfId="0" applyNumberFormat="1" applyFont="1" applyFill="1" applyBorder="1" applyAlignment="1">
      <alignment horizontal="right" vertical="center" wrapText="1"/>
    </xf>
    <xf numFmtId="10" fontId="6" fillId="0" borderId="16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10" fontId="6" fillId="34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8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0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Border="1" applyAlignment="1">
      <alignment vertical="center" wrapText="1"/>
    </xf>
    <xf numFmtId="4" fontId="6" fillId="5" borderId="18" xfId="0" applyNumberFormat="1" applyFont="1" applyFill="1" applyBorder="1" applyAlignment="1">
      <alignment horizontal="right" vertical="center" wrapText="1"/>
    </xf>
    <xf numFmtId="4" fontId="60" fillId="5" borderId="18" xfId="0" applyNumberFormat="1" applyFont="1" applyFill="1" applyBorder="1" applyAlignment="1">
      <alignment horizontal="right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left" vertical="center"/>
    </xf>
    <xf numFmtId="4" fontId="59" fillId="35" borderId="0" xfId="0" applyNumberFormat="1" applyFont="1" applyFill="1" applyBorder="1" applyAlignment="1">
      <alignment vertical="center" wrapText="1"/>
    </xf>
    <xf numFmtId="4" fontId="59" fillId="35" borderId="12" xfId="0" applyNumberFormat="1" applyFont="1" applyFill="1" applyBorder="1" applyAlignment="1">
      <alignment horizontal="righ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59" fillId="35" borderId="16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10" fontId="6" fillId="35" borderId="0" xfId="0" applyNumberFormat="1" applyFont="1" applyFill="1" applyBorder="1" applyAlignment="1">
      <alignment horizontal="right" vertical="center" wrapText="1"/>
    </xf>
    <xf numFmtId="10" fontId="6" fillId="35" borderId="16" xfId="0" applyNumberFormat="1" applyFont="1" applyFill="1" applyBorder="1" applyAlignment="1">
      <alignment horizontal="right" vertical="center" wrapText="1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left" vertical="center"/>
    </xf>
    <xf numFmtId="4" fontId="6" fillId="35" borderId="21" xfId="0" applyNumberFormat="1" applyFont="1" applyFill="1" applyBorder="1" applyAlignment="1">
      <alignment vertical="center" wrapText="1"/>
    </xf>
    <xf numFmtId="4" fontId="6" fillId="35" borderId="20" xfId="0" applyNumberFormat="1" applyFont="1" applyFill="1" applyBorder="1" applyAlignment="1">
      <alignment horizontal="right" vertical="center" wrapText="1"/>
    </xf>
    <xf numFmtId="10" fontId="6" fillId="35" borderId="21" xfId="0" applyNumberFormat="1" applyFont="1" applyFill="1" applyBorder="1" applyAlignment="1">
      <alignment horizontal="right" vertical="center" wrapText="1"/>
    </xf>
    <xf numFmtId="10" fontId="6" fillId="35" borderId="22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4" fontId="6" fillId="35" borderId="0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/>
    </xf>
    <xf numFmtId="4" fontId="6" fillId="35" borderId="21" xfId="0" applyNumberFormat="1" applyFont="1" applyFill="1" applyBorder="1" applyAlignment="1">
      <alignment horizontal="right" vertical="center" wrapText="1"/>
    </xf>
    <xf numFmtId="10" fontId="59" fillId="35" borderId="21" xfId="0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Border="1" applyAlignment="1">
      <alignment horizontal="right" vertical="center" wrapText="1"/>
    </xf>
    <xf numFmtId="201" fontId="6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6" fillId="5" borderId="18" xfId="0" applyNumberFormat="1" applyFont="1" applyFill="1" applyBorder="1" applyAlignment="1">
      <alignment vertical="center" wrapText="1"/>
    </xf>
    <xf numFmtId="4" fontId="6" fillId="5" borderId="23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24" xfId="0" applyNumberFormat="1" applyFont="1" applyBorder="1" applyAlignment="1">
      <alignment/>
    </xf>
    <xf numFmtId="4" fontId="6" fillId="35" borderId="25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5" borderId="26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Alignment="1">
      <alignment vertical="center" wrapText="1"/>
    </xf>
    <xf numFmtId="4" fontId="6" fillId="35" borderId="0" xfId="0" applyNumberFormat="1" applyFont="1" applyFill="1" applyAlignment="1">
      <alignment vertical="center" wrapText="1"/>
    </xf>
    <xf numFmtId="4" fontId="6" fillId="35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justify" wrapText="1"/>
    </xf>
    <xf numFmtId="0" fontId="62" fillId="36" borderId="15" xfId="0" applyFont="1" applyFill="1" applyBorder="1" applyAlignment="1">
      <alignment horizontal="center" vertical="justify" wrapText="1"/>
    </xf>
    <xf numFmtId="0" fontId="62" fillId="36" borderId="15" xfId="0" applyFont="1" applyFill="1" applyBorder="1" applyAlignment="1">
      <alignment horizontal="center" vertical="justify"/>
    </xf>
    <xf numFmtId="0" fontId="62" fillId="36" borderId="27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A1">
      <selection activeCell="A32" sqref="A32"/>
    </sheetView>
  </sheetViews>
  <sheetFormatPr defaultColWidth="11.421875" defaultRowHeight="12.75"/>
  <cols>
    <col min="1" max="1" width="2.57421875" style="0" customWidth="1"/>
    <col min="2" max="2" width="26.71093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7.71093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1" customHeight="1">
      <c r="A3" s="112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3:13" ht="16.5" customHeight="1" thickBot="1">
      <c r="C4" s="1"/>
      <c r="D4" s="1"/>
      <c r="E4" s="1"/>
      <c r="F4" s="1"/>
      <c r="G4" s="1"/>
      <c r="H4" s="1"/>
      <c r="I4" s="1"/>
      <c r="J4" s="3" t="s">
        <v>33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27</v>
      </c>
      <c r="H5" s="23" t="s">
        <v>26</v>
      </c>
      <c r="I5" s="23" t="s">
        <v>28</v>
      </c>
      <c r="J5" s="114" t="s">
        <v>11</v>
      </c>
      <c r="K5" s="115" t="s">
        <v>13</v>
      </c>
      <c r="L5" s="116" t="s">
        <v>29</v>
      </c>
      <c r="M5" s="117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89" t="s">
        <v>3</v>
      </c>
      <c r="B7" s="92" t="s">
        <v>0</v>
      </c>
      <c r="C7" s="91">
        <f>SUM(C8:C11)</f>
        <v>438463554000</v>
      </c>
      <c r="D7" s="91">
        <f aca="true" t="shared" si="0" ref="D7:I7">SUM(D8:D11)</f>
        <v>392301048000</v>
      </c>
      <c r="E7" s="91">
        <f t="shared" si="0"/>
        <v>307683000</v>
      </c>
      <c r="F7" s="91">
        <f t="shared" si="0"/>
        <v>391993365000</v>
      </c>
      <c r="G7" s="91">
        <f t="shared" si="0"/>
        <v>263533994027.5</v>
      </c>
      <c r="H7" s="91">
        <f t="shared" si="0"/>
        <v>113070443044.5</v>
      </c>
      <c r="I7" s="91">
        <f t="shared" si="0"/>
        <v>112396774251.03</v>
      </c>
      <c r="J7" s="80">
        <f aca="true" t="shared" si="1" ref="J7:J12">+F7-G7</f>
        <v>128459370972.5</v>
      </c>
      <c r="K7" s="75">
        <f aca="true" t="shared" si="2" ref="K7:K12">+G7/F7</f>
        <v>0.6722919762366386</v>
      </c>
      <c r="L7" s="75">
        <f aca="true" t="shared" si="3" ref="L7:L12">+H7/F7</f>
        <v>0.2884498900753078</v>
      </c>
      <c r="M7" s="82">
        <f aca="true" t="shared" si="4" ref="M7:M12">+I7/F7</f>
        <v>0.28673131814623953</v>
      </c>
    </row>
    <row r="8" spans="1:13" ht="29.25" customHeight="1">
      <c r="A8" s="30"/>
      <c r="B8" s="31" t="s">
        <v>1</v>
      </c>
      <c r="C8" s="28">
        <f aca="true" t="shared" si="5" ref="C8:E9">+C22+C36</f>
        <v>54355998000</v>
      </c>
      <c r="D8" s="28">
        <f t="shared" si="5"/>
        <v>54355998000</v>
      </c>
      <c r="E8" s="28">
        <f t="shared" si="5"/>
        <v>307683000</v>
      </c>
      <c r="F8" s="28">
        <f>+D8-E8</f>
        <v>54048315000</v>
      </c>
      <c r="G8" s="28">
        <f aca="true" t="shared" si="6" ref="G8:I9">+G22+G36</f>
        <v>18638640395</v>
      </c>
      <c r="H8" s="28">
        <f t="shared" si="6"/>
        <v>18389447686</v>
      </c>
      <c r="I8" s="28">
        <f t="shared" si="6"/>
        <v>18389447686</v>
      </c>
      <c r="J8" s="67">
        <f t="shared" si="1"/>
        <v>35409674605</v>
      </c>
      <c r="K8" s="32">
        <f t="shared" si="2"/>
        <v>0.34485146104924824</v>
      </c>
      <c r="L8" s="32">
        <f t="shared" si="3"/>
        <v>0.34024090641863675</v>
      </c>
      <c r="M8" s="33">
        <f t="shared" si="4"/>
        <v>0.34024090641863675</v>
      </c>
    </row>
    <row r="9" spans="1:13" ht="25.5" customHeight="1">
      <c r="A9" s="30"/>
      <c r="B9" s="35" t="s">
        <v>18</v>
      </c>
      <c r="C9" s="28">
        <f t="shared" si="5"/>
        <v>21345099000</v>
      </c>
      <c r="D9" s="28">
        <f t="shared" si="5"/>
        <v>21345099000</v>
      </c>
      <c r="E9" s="28"/>
      <c r="F9" s="28">
        <f>+D9-E9</f>
        <v>21345099000</v>
      </c>
      <c r="G9" s="28">
        <f t="shared" si="6"/>
        <v>17820346933.76</v>
      </c>
      <c r="H9" s="28">
        <f t="shared" si="6"/>
        <v>7026620291.639999</v>
      </c>
      <c r="I9" s="28">
        <f t="shared" si="6"/>
        <v>6353093043.17</v>
      </c>
      <c r="J9" s="67">
        <f t="shared" si="1"/>
        <v>3524752066.2400017</v>
      </c>
      <c r="K9" s="32">
        <f t="shared" si="2"/>
        <v>0.8348683195969248</v>
      </c>
      <c r="L9" s="32">
        <f t="shared" si="3"/>
        <v>0.32919127204048104</v>
      </c>
      <c r="M9" s="33">
        <f t="shared" si="4"/>
        <v>0.29763708489569435</v>
      </c>
    </row>
    <row r="10" spans="1:13" ht="26.25" customHeight="1">
      <c r="A10" s="30"/>
      <c r="B10" s="31" t="s">
        <v>8</v>
      </c>
      <c r="C10" s="28">
        <f>+C24+C38</f>
        <v>349927742000</v>
      </c>
      <c r="D10" s="28">
        <f aca="true" t="shared" si="7" ref="D10:I10">+D24+D38</f>
        <v>303765236000</v>
      </c>
      <c r="E10" s="28"/>
      <c r="F10" s="28">
        <f>+D10-E10</f>
        <v>303765236000</v>
      </c>
      <c r="G10" s="28">
        <f t="shared" si="7"/>
        <v>216975675931.74</v>
      </c>
      <c r="H10" s="28">
        <f t="shared" si="7"/>
        <v>77555044299.86</v>
      </c>
      <c r="I10" s="28">
        <f t="shared" si="7"/>
        <v>77554902754.86</v>
      </c>
      <c r="J10" s="67">
        <f t="shared" si="1"/>
        <v>86789560068.26001</v>
      </c>
      <c r="K10" s="32">
        <f t="shared" si="2"/>
        <v>0.7142873845239486</v>
      </c>
      <c r="L10" s="32">
        <f t="shared" si="3"/>
        <v>0.25531244233576483</v>
      </c>
      <c r="M10" s="33">
        <f t="shared" si="4"/>
        <v>0.25531197636736813</v>
      </c>
    </row>
    <row r="11" spans="1:13" ht="37.5" customHeight="1">
      <c r="A11" s="30"/>
      <c r="B11" s="36" t="s">
        <v>25</v>
      </c>
      <c r="C11" s="28">
        <f aca="true" t="shared" si="8" ref="C11:I12">+C25+C39</f>
        <v>12834715000</v>
      </c>
      <c r="D11" s="28">
        <f>+D25+D39</f>
        <v>12834715000</v>
      </c>
      <c r="E11" s="28"/>
      <c r="F11" s="28">
        <f>+D11-E11</f>
        <v>12834715000</v>
      </c>
      <c r="G11" s="28">
        <f>+G25+G39</f>
        <v>10099330767</v>
      </c>
      <c r="H11" s="28">
        <f>+H25+H39</f>
        <v>10099330767</v>
      </c>
      <c r="I11" s="28">
        <f>+I25+I39</f>
        <v>10099330767</v>
      </c>
      <c r="J11" s="67">
        <f t="shared" si="1"/>
        <v>2735384233</v>
      </c>
      <c r="K11" s="32">
        <f t="shared" si="2"/>
        <v>0.7868761220642608</v>
      </c>
      <c r="L11" s="32">
        <f t="shared" si="3"/>
        <v>0.7868761220642608</v>
      </c>
      <c r="M11" s="33">
        <f t="shared" si="4"/>
        <v>0.7868761220642608</v>
      </c>
    </row>
    <row r="12" spans="1:13" ht="18.75" customHeight="1">
      <c r="A12" s="77" t="s">
        <v>4</v>
      </c>
      <c r="B12" s="92" t="s">
        <v>2</v>
      </c>
      <c r="C12" s="91">
        <f t="shared" si="8"/>
        <v>251446291660</v>
      </c>
      <c r="D12" s="91">
        <f t="shared" si="8"/>
        <v>281446291660</v>
      </c>
      <c r="E12" s="91">
        <f t="shared" si="8"/>
        <v>0</v>
      </c>
      <c r="F12" s="91">
        <f t="shared" si="8"/>
        <v>281446291660</v>
      </c>
      <c r="G12" s="91">
        <f t="shared" si="8"/>
        <v>236052443336.06</v>
      </c>
      <c r="H12" s="91">
        <f t="shared" si="8"/>
        <v>20395650904.86</v>
      </c>
      <c r="I12" s="91">
        <f t="shared" si="8"/>
        <v>20118736362.86</v>
      </c>
      <c r="J12" s="80">
        <f t="shared" si="1"/>
        <v>45393848323.94</v>
      </c>
      <c r="K12" s="75">
        <f t="shared" si="2"/>
        <v>0.8387122173250098</v>
      </c>
      <c r="L12" s="75">
        <f t="shared" si="3"/>
        <v>0.07246729308304009</v>
      </c>
      <c r="M12" s="82">
        <f t="shared" si="4"/>
        <v>0.07148339473296153</v>
      </c>
    </row>
    <row r="13" spans="1:13" ht="8.25" customHeight="1">
      <c r="A13" s="37"/>
      <c r="B13" s="38"/>
      <c r="C13" s="39"/>
      <c r="D13" s="29"/>
      <c r="E13" s="29"/>
      <c r="F13" s="29"/>
      <c r="G13" s="29"/>
      <c r="H13" s="29"/>
      <c r="I13" s="29"/>
      <c r="J13" s="63"/>
      <c r="K13" s="40"/>
      <c r="L13" s="40"/>
      <c r="M13" s="41"/>
    </row>
    <row r="14" spans="1:13" ht="15.75" customHeight="1" thickBot="1">
      <c r="A14" s="83" t="s">
        <v>5</v>
      </c>
      <c r="B14" s="84" t="s">
        <v>6</v>
      </c>
      <c r="C14" s="93">
        <f>+C28+C42</f>
        <v>689909845660</v>
      </c>
      <c r="D14" s="93">
        <f aca="true" t="shared" si="9" ref="D14:I14">+D28+D42</f>
        <v>673747339660</v>
      </c>
      <c r="E14" s="93">
        <f t="shared" si="9"/>
        <v>307683000</v>
      </c>
      <c r="F14" s="93">
        <f t="shared" si="9"/>
        <v>673439656660</v>
      </c>
      <c r="G14" s="93">
        <f t="shared" si="9"/>
        <v>499586437363.55994</v>
      </c>
      <c r="H14" s="93">
        <f t="shared" si="9"/>
        <v>133466093949.36</v>
      </c>
      <c r="I14" s="93">
        <f t="shared" si="9"/>
        <v>132515510613.89</v>
      </c>
      <c r="J14" s="86">
        <f>+F14-G14</f>
        <v>173853219296.44006</v>
      </c>
      <c r="K14" s="94">
        <f>+G14/F14</f>
        <v>0.7418429140946574</v>
      </c>
      <c r="L14" s="94">
        <f>+H14/F14</f>
        <v>0.19818567651822014</v>
      </c>
      <c r="M14" s="88">
        <f>+I14/F14</f>
        <v>0.19677414197897944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10" t="s">
        <v>17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6.5" customHeight="1">
      <c r="A17" s="110" t="s">
        <v>32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6.5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114" t="s">
        <v>11</v>
      </c>
      <c r="K19" s="115" t="s">
        <v>13</v>
      </c>
      <c r="L19" s="116" t="s">
        <v>29</v>
      </c>
      <c r="M19" s="117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101"/>
      <c r="K20" s="64"/>
      <c r="L20" s="64"/>
      <c r="M20" s="65"/>
    </row>
    <row r="21" spans="1:13" ht="25.5" customHeight="1">
      <c r="A21" s="89" t="s">
        <v>3</v>
      </c>
      <c r="B21" s="90" t="s">
        <v>0</v>
      </c>
      <c r="C21" s="91">
        <f>SUM(C22:C25)</f>
        <v>423160702000</v>
      </c>
      <c r="D21" s="91">
        <f aca="true" t="shared" si="10" ref="D21:I21">SUM(D22:D25)</f>
        <v>376998196000</v>
      </c>
      <c r="E21" s="91">
        <v>0</v>
      </c>
      <c r="F21" s="91">
        <f t="shared" si="10"/>
        <v>376998196000</v>
      </c>
      <c r="G21" s="79">
        <f t="shared" si="10"/>
        <v>257271105762.19998</v>
      </c>
      <c r="H21" s="79">
        <f t="shared" si="10"/>
        <v>107945100082.22</v>
      </c>
      <c r="I21" s="79">
        <f t="shared" si="10"/>
        <v>107271431288.75</v>
      </c>
      <c r="J21" s="102">
        <f aca="true" t="shared" si="11" ref="J21:J26">+F21-G21</f>
        <v>119727090237.80002</v>
      </c>
      <c r="K21" s="81">
        <f aca="true" t="shared" si="12" ref="K21:K26">+G21/F21</f>
        <v>0.6824199916388989</v>
      </c>
      <c r="L21" s="81">
        <f aca="true" t="shared" si="13" ref="L21:L26">+H21/F21</f>
        <v>0.2863278955377813</v>
      </c>
      <c r="M21" s="82">
        <f aca="true" t="shared" si="14" ref="M21:M26">+I21/F21</f>
        <v>0.2845409671104898</v>
      </c>
    </row>
    <row r="22" spans="1:13" ht="24.75" customHeight="1">
      <c r="A22" s="30"/>
      <c r="B22" s="35" t="s">
        <v>1</v>
      </c>
      <c r="C22" s="28">
        <v>41107301000</v>
      </c>
      <c r="D22" s="28">
        <v>41107301000</v>
      </c>
      <c r="E22" s="26"/>
      <c r="F22" s="28">
        <f>+D22-E22</f>
        <v>41107301000</v>
      </c>
      <c r="G22" s="59">
        <v>14051717302</v>
      </c>
      <c r="H22" s="59">
        <v>13810544514</v>
      </c>
      <c r="I22" s="59">
        <v>13810544514</v>
      </c>
      <c r="J22" s="103">
        <f t="shared" si="11"/>
        <v>27055583698</v>
      </c>
      <c r="K22" s="27">
        <f t="shared" si="12"/>
        <v>0.3418302092370404</v>
      </c>
      <c r="L22" s="27">
        <f t="shared" si="13"/>
        <v>0.33596330038792865</v>
      </c>
      <c r="M22" s="34">
        <f t="shared" si="14"/>
        <v>0.33596330038792865</v>
      </c>
    </row>
    <row r="23" spans="1:13" ht="21" customHeight="1">
      <c r="A23" s="30"/>
      <c r="B23" s="35" t="s">
        <v>18</v>
      </c>
      <c r="C23" s="28">
        <v>19428254000</v>
      </c>
      <c r="D23" s="28">
        <v>19428254000</v>
      </c>
      <c r="E23" s="26"/>
      <c r="F23" s="28">
        <f>+D23-E23</f>
        <v>19428254000</v>
      </c>
      <c r="G23" s="106">
        <v>16166381773.46</v>
      </c>
      <c r="H23" s="107">
        <v>6502180513.36</v>
      </c>
      <c r="I23" s="107">
        <v>5828653264.89</v>
      </c>
      <c r="J23" s="103">
        <f t="shared" si="11"/>
        <v>3261872226.540001</v>
      </c>
      <c r="K23" s="27">
        <f t="shared" si="12"/>
        <v>0.8321067746725979</v>
      </c>
      <c r="L23" s="27">
        <f t="shared" si="13"/>
        <v>0.3346765238585001</v>
      </c>
      <c r="M23" s="34">
        <f t="shared" si="14"/>
        <v>0.30000911378294726</v>
      </c>
    </row>
    <row r="24" spans="1:13" ht="30.75" customHeight="1">
      <c r="A24" s="30"/>
      <c r="B24" s="35" t="s">
        <v>8</v>
      </c>
      <c r="C24" s="28">
        <v>349794367000</v>
      </c>
      <c r="D24" s="28">
        <v>303631861000</v>
      </c>
      <c r="E24" s="28"/>
      <c r="F24" s="28">
        <f>+D24-E24</f>
        <v>303631861000</v>
      </c>
      <c r="G24" s="107">
        <v>216953675919.74</v>
      </c>
      <c r="H24" s="107">
        <v>77533044287.86</v>
      </c>
      <c r="I24" s="107">
        <v>77532902742.86</v>
      </c>
      <c r="J24" s="103">
        <f t="shared" si="11"/>
        <v>86678185080.26001</v>
      </c>
      <c r="K24" s="27">
        <f t="shared" si="12"/>
        <v>0.7145286901223452</v>
      </c>
      <c r="L24" s="27">
        <f t="shared" si="13"/>
        <v>0.2553521360785652</v>
      </c>
      <c r="M24" s="34">
        <f t="shared" si="14"/>
        <v>0.25535166990548464</v>
      </c>
    </row>
    <row r="25" spans="1:13" ht="19.5" customHeight="1">
      <c r="A25" s="30"/>
      <c r="B25" s="36" t="s">
        <v>25</v>
      </c>
      <c r="C25" s="28">
        <v>12830780000</v>
      </c>
      <c r="D25" s="28">
        <v>12830780000</v>
      </c>
      <c r="E25" s="28"/>
      <c r="F25" s="28">
        <f>+D25-E25</f>
        <v>12830780000</v>
      </c>
      <c r="G25" s="107">
        <v>10099330767</v>
      </c>
      <c r="H25" s="107">
        <v>10099330767</v>
      </c>
      <c r="I25" s="107">
        <v>10099330767</v>
      </c>
      <c r="J25" s="103">
        <f t="shared" si="11"/>
        <v>2731449233</v>
      </c>
      <c r="K25" s="27">
        <f t="shared" si="12"/>
        <v>0.7871174446915932</v>
      </c>
      <c r="L25" s="27">
        <f t="shared" si="13"/>
        <v>0.7871174446915932</v>
      </c>
      <c r="M25" s="34">
        <f t="shared" si="14"/>
        <v>0.7871174446915932</v>
      </c>
    </row>
    <row r="26" spans="1:13" ht="24.75" customHeight="1">
      <c r="A26" s="77" t="s">
        <v>4</v>
      </c>
      <c r="B26" s="78" t="s">
        <v>2</v>
      </c>
      <c r="C26" s="91">
        <v>241952330660</v>
      </c>
      <c r="D26" s="96">
        <v>271952330660</v>
      </c>
      <c r="E26" s="91">
        <v>0</v>
      </c>
      <c r="F26" s="91">
        <f>+D26-E26</f>
        <v>271952330660</v>
      </c>
      <c r="G26" s="108">
        <v>230551478948.74</v>
      </c>
      <c r="H26" s="108">
        <v>19477933522.2</v>
      </c>
      <c r="I26" s="108">
        <v>19241479078.2</v>
      </c>
      <c r="J26" s="102">
        <f t="shared" si="11"/>
        <v>41400851711.26001</v>
      </c>
      <c r="K26" s="81">
        <f t="shared" si="12"/>
        <v>0.8477643063003562</v>
      </c>
      <c r="L26" s="81">
        <f t="shared" si="13"/>
        <v>0.07162260192780508</v>
      </c>
      <c r="M26" s="82">
        <f t="shared" si="14"/>
        <v>0.07075313174004773</v>
      </c>
    </row>
    <row r="27" spans="1:13" ht="10.5" customHeight="1">
      <c r="A27" s="43"/>
      <c r="B27" s="44"/>
      <c r="C27" s="57"/>
      <c r="D27" s="14"/>
      <c r="E27" s="57"/>
      <c r="F27" s="56"/>
      <c r="G27" s="97"/>
      <c r="H27" s="97"/>
      <c r="I27" s="97"/>
      <c r="J27" s="104"/>
      <c r="K27" s="4"/>
      <c r="L27" s="4"/>
      <c r="M27" s="42"/>
    </row>
    <row r="28" spans="1:13" ht="13.5" thickBot="1">
      <c r="A28" s="45" t="s">
        <v>5</v>
      </c>
      <c r="B28" s="46" t="s">
        <v>6</v>
      </c>
      <c r="C28" s="58">
        <f aca="true" t="shared" si="15" ref="C28:I28">+C21+C26</f>
        <v>665113032660</v>
      </c>
      <c r="D28" s="58">
        <f t="shared" si="15"/>
        <v>648950526660</v>
      </c>
      <c r="E28" s="69">
        <f t="shared" si="15"/>
        <v>0</v>
      </c>
      <c r="F28" s="70">
        <f t="shared" si="15"/>
        <v>648950526660</v>
      </c>
      <c r="G28" s="98">
        <f t="shared" si="15"/>
        <v>487822584710.93994</v>
      </c>
      <c r="H28" s="98">
        <f t="shared" si="15"/>
        <v>127423033604.42</v>
      </c>
      <c r="I28" s="99">
        <f t="shared" si="15"/>
        <v>126512910366.95</v>
      </c>
      <c r="J28" s="105">
        <f>+F28-G28</f>
        <v>161127941949.06006</v>
      </c>
      <c r="K28" s="52">
        <f>+G28/F28</f>
        <v>0.7517099758307483</v>
      </c>
      <c r="L28" s="52">
        <f>+H28/F28</f>
        <v>0.19635246196691944</v>
      </c>
      <c r="M28" s="55">
        <f>+I28/F28</f>
        <v>0.19495000800459014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10" t="s">
        <v>30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18.75" customHeight="1">
      <c r="A31" s="110" t="s">
        <v>32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13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114" t="s">
        <v>11</v>
      </c>
      <c r="K33" s="115" t="s">
        <v>13</v>
      </c>
      <c r="L33" s="116" t="s">
        <v>29</v>
      </c>
      <c r="M33" s="117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3"/>
      <c r="K34" s="9"/>
      <c r="L34" s="9"/>
      <c r="M34" s="54"/>
    </row>
    <row r="35" spans="1:13" ht="24" customHeight="1">
      <c r="A35" s="77" t="s">
        <v>3</v>
      </c>
      <c r="B35" s="78" t="s">
        <v>0</v>
      </c>
      <c r="C35" s="79">
        <f aca="true" t="shared" si="16" ref="C35:I35">SUM(C36:C39)</f>
        <v>15302852000</v>
      </c>
      <c r="D35" s="79">
        <f t="shared" si="16"/>
        <v>15302852000</v>
      </c>
      <c r="E35" s="79">
        <f t="shared" si="16"/>
        <v>307683000</v>
      </c>
      <c r="F35" s="79">
        <f t="shared" si="16"/>
        <v>14995169000</v>
      </c>
      <c r="G35" s="91">
        <f t="shared" si="16"/>
        <v>6262888265.3</v>
      </c>
      <c r="H35" s="91">
        <f t="shared" si="16"/>
        <v>5125342962.28</v>
      </c>
      <c r="I35" s="91">
        <f t="shared" si="16"/>
        <v>5125342962.28</v>
      </c>
      <c r="J35" s="80">
        <f aca="true" t="shared" si="17" ref="J35:J40">+F35-G35</f>
        <v>8732280734.7</v>
      </c>
      <c r="K35" s="81">
        <f aca="true" t="shared" si="18" ref="K35:K40">+G35/F35</f>
        <v>0.41766039884578826</v>
      </c>
      <c r="L35" s="81">
        <f aca="true" t="shared" si="19" ref="L35:L40">+H35/F35</f>
        <v>0.3417996130807195</v>
      </c>
      <c r="M35" s="82">
        <f aca="true" t="shared" si="20" ref="M35:M40">+I35/F35</f>
        <v>0.3417996130807195</v>
      </c>
    </row>
    <row r="36" spans="1:13" ht="19.5" customHeight="1">
      <c r="A36" s="47"/>
      <c r="B36" s="31" t="s">
        <v>1</v>
      </c>
      <c r="C36" s="66">
        <v>13248697000</v>
      </c>
      <c r="D36" s="66">
        <v>13248697000</v>
      </c>
      <c r="E36" s="66">
        <v>307683000</v>
      </c>
      <c r="F36" s="66">
        <f>+D36-E36</f>
        <v>12941014000</v>
      </c>
      <c r="G36" s="100">
        <v>4586923093</v>
      </c>
      <c r="H36" s="100">
        <v>4578903172</v>
      </c>
      <c r="I36" s="100">
        <v>4578903172</v>
      </c>
      <c r="J36" s="62">
        <f t="shared" si="17"/>
        <v>8354090907</v>
      </c>
      <c r="K36" s="27">
        <f t="shared" si="18"/>
        <v>0.35444850712625764</v>
      </c>
      <c r="L36" s="27">
        <f t="shared" si="19"/>
        <v>0.35382877817766056</v>
      </c>
      <c r="M36" s="34">
        <f t="shared" si="20"/>
        <v>0.35382877817766056</v>
      </c>
    </row>
    <row r="37" spans="1:13" ht="19.5" customHeight="1">
      <c r="A37" s="47"/>
      <c r="B37" s="35" t="s">
        <v>18</v>
      </c>
      <c r="C37" s="66">
        <v>1916845000</v>
      </c>
      <c r="D37" s="66">
        <v>1916845000</v>
      </c>
      <c r="E37" s="66"/>
      <c r="F37" s="66">
        <f>+D37-E37</f>
        <v>1916845000</v>
      </c>
      <c r="G37" s="100">
        <v>1653965160.3</v>
      </c>
      <c r="H37" s="100">
        <v>524439778.28</v>
      </c>
      <c r="I37" s="100">
        <v>524439778.28</v>
      </c>
      <c r="J37" s="62">
        <f t="shared" si="17"/>
        <v>262879839.70000005</v>
      </c>
      <c r="K37" s="27">
        <f t="shared" si="18"/>
        <v>0.8628580611890894</v>
      </c>
      <c r="L37" s="27">
        <f t="shared" si="19"/>
        <v>0.27359529762709034</v>
      </c>
      <c r="M37" s="34">
        <f t="shared" si="20"/>
        <v>0.27359529762709034</v>
      </c>
    </row>
    <row r="38" spans="1:13" ht="24.75" customHeight="1">
      <c r="A38" s="47"/>
      <c r="B38" s="31" t="s">
        <v>8</v>
      </c>
      <c r="C38" s="66">
        <v>133375000</v>
      </c>
      <c r="D38" s="66">
        <v>133375000</v>
      </c>
      <c r="E38" s="66"/>
      <c r="F38" s="66">
        <f>+D38-E38</f>
        <v>133375000</v>
      </c>
      <c r="G38" s="100">
        <v>22000012</v>
      </c>
      <c r="H38" s="100">
        <v>22000012</v>
      </c>
      <c r="I38" s="100">
        <v>22000012</v>
      </c>
      <c r="J38" s="62">
        <f t="shared" si="17"/>
        <v>111374988</v>
      </c>
      <c r="K38" s="27">
        <f t="shared" si="18"/>
        <v>0.1649485435801312</v>
      </c>
      <c r="L38" s="27">
        <f t="shared" si="19"/>
        <v>0.1649485435801312</v>
      </c>
      <c r="M38" s="34">
        <f t="shared" si="20"/>
        <v>0.1649485435801312</v>
      </c>
    </row>
    <row r="39" spans="1:13" ht="19.5" customHeight="1">
      <c r="A39" s="30"/>
      <c r="B39" s="36" t="s">
        <v>25</v>
      </c>
      <c r="C39" s="66">
        <v>3935000</v>
      </c>
      <c r="D39" s="66">
        <v>3935000</v>
      </c>
      <c r="E39" s="66"/>
      <c r="F39" s="66">
        <f>+D39-E39</f>
        <v>3935000</v>
      </c>
      <c r="G39" s="100">
        <v>0</v>
      </c>
      <c r="H39" s="100">
        <v>0</v>
      </c>
      <c r="I39" s="100">
        <v>0</v>
      </c>
      <c r="J39" s="62">
        <f t="shared" si="17"/>
        <v>3935000</v>
      </c>
      <c r="K39" s="27">
        <f t="shared" si="18"/>
        <v>0</v>
      </c>
      <c r="L39" s="27">
        <f t="shared" si="19"/>
        <v>0</v>
      </c>
      <c r="M39" s="34">
        <f t="shared" si="20"/>
        <v>0</v>
      </c>
    </row>
    <row r="40" spans="1:13" ht="29.25" customHeight="1">
      <c r="A40" s="71" t="s">
        <v>4</v>
      </c>
      <c r="B40" s="72" t="s">
        <v>2</v>
      </c>
      <c r="C40" s="73">
        <v>9493961000</v>
      </c>
      <c r="D40" s="73">
        <v>9493961000</v>
      </c>
      <c r="E40" s="73">
        <v>0</v>
      </c>
      <c r="F40" s="73">
        <f>+D40-E40</f>
        <v>9493961000</v>
      </c>
      <c r="G40" s="109">
        <v>5500964387.32</v>
      </c>
      <c r="H40" s="109">
        <v>917717382.66</v>
      </c>
      <c r="I40" s="109">
        <v>877257284.66</v>
      </c>
      <c r="J40" s="74">
        <f t="shared" si="17"/>
        <v>3992996612.6800003</v>
      </c>
      <c r="K40" s="75">
        <f t="shared" si="18"/>
        <v>0.579417209247015</v>
      </c>
      <c r="L40" s="75">
        <f t="shared" si="19"/>
        <v>0.09666327707265703</v>
      </c>
      <c r="M40" s="76">
        <f t="shared" si="20"/>
        <v>0.09240161031417761</v>
      </c>
    </row>
    <row r="41" spans="1:13" ht="6.75" customHeight="1">
      <c r="A41" s="48"/>
      <c r="B41" s="49"/>
      <c r="C41" s="68"/>
      <c r="D41" s="68"/>
      <c r="E41" s="68"/>
      <c r="F41" s="68"/>
      <c r="G41" s="95"/>
      <c r="H41" s="95"/>
      <c r="I41" s="95"/>
      <c r="J41" s="63"/>
      <c r="K41" s="50"/>
      <c r="L41" s="50"/>
      <c r="M41" s="41"/>
    </row>
    <row r="42" spans="1:13" ht="21.75" customHeight="1" thickBot="1">
      <c r="A42" s="83" t="s">
        <v>5</v>
      </c>
      <c r="B42" s="84" t="s">
        <v>6</v>
      </c>
      <c r="C42" s="85">
        <f>+C35+C40</f>
        <v>24796813000</v>
      </c>
      <c r="D42" s="85">
        <f aca="true" t="shared" si="21" ref="D42:I42">+D35+D40</f>
        <v>24796813000</v>
      </c>
      <c r="E42" s="85">
        <f t="shared" si="21"/>
        <v>307683000</v>
      </c>
      <c r="F42" s="85">
        <f t="shared" si="21"/>
        <v>24489130000</v>
      </c>
      <c r="G42" s="93">
        <f t="shared" si="21"/>
        <v>11763852652.619999</v>
      </c>
      <c r="H42" s="93">
        <f t="shared" si="21"/>
        <v>6043060344.94</v>
      </c>
      <c r="I42" s="93">
        <f t="shared" si="21"/>
        <v>6002600246.94</v>
      </c>
      <c r="J42" s="86">
        <f>+F42-G42</f>
        <v>12725277347.380001</v>
      </c>
      <c r="K42" s="87">
        <f>+G42/F42</f>
        <v>0.48037037871986465</v>
      </c>
      <c r="L42" s="87">
        <f>+H42/F42</f>
        <v>0.24676500737020873</v>
      </c>
      <c r="M42" s="88">
        <f>+I42/F42</f>
        <v>0.24511284177673928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1" t="s">
        <v>16</v>
      </c>
      <c r="C44" s="14"/>
      <c r="D44" s="14"/>
      <c r="E44" s="14"/>
      <c r="F44" s="61"/>
      <c r="G44" s="59"/>
      <c r="H44" s="59"/>
      <c r="I44" s="59"/>
      <c r="J44" s="59"/>
      <c r="K44" s="60"/>
      <c r="L44" s="15"/>
      <c r="M44" s="15"/>
    </row>
    <row r="45" spans="6:7" ht="12.75">
      <c r="F45" s="25"/>
      <c r="G45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.3937007874015748" bottom="0" header="0" footer="0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2021-06-02T17:47:12Z</cp:lastPrinted>
  <dcterms:created xsi:type="dcterms:W3CDTF">2011-02-09T13:24:23Z</dcterms:created>
  <dcterms:modified xsi:type="dcterms:W3CDTF">2021-06-02T17:47:22Z</dcterms:modified>
  <cp:category/>
  <cp:version/>
  <cp:contentType/>
  <cp:contentStatus/>
</cp:coreProperties>
</file>