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SEPTIEMBRE 30 DE 2020\PDF\"/>
    </mc:Choice>
  </mc:AlternateContent>
  <bookViews>
    <workbookView xWindow="240" yWindow="120" windowWidth="18060" windowHeight="7050"/>
  </bookViews>
  <sheets>
    <sheet name="GASTOS DE INVERSION " sheetId="1" r:id="rId1"/>
  </sheets>
  <definedNames>
    <definedName name="_xlnm.Print_Titles" localSheetId="0">'GASTOS DE INVERSION '!$6:$6</definedName>
  </definedNames>
  <calcPr calcId="152511"/>
</workbook>
</file>

<file path=xl/calcChain.xml><?xml version="1.0" encoding="utf-8"?>
<calcChain xmlns="http://schemas.openxmlformats.org/spreadsheetml/2006/main">
  <c r="S30" i="1" l="1"/>
  <c r="R30" i="1"/>
  <c r="Q30" i="1"/>
  <c r="P30" i="1"/>
  <c r="O30" i="1"/>
  <c r="M30" i="1"/>
  <c r="L30" i="1"/>
  <c r="K30" i="1"/>
  <c r="J30" i="1"/>
  <c r="I30" i="1"/>
  <c r="S27" i="1"/>
  <c r="R27" i="1"/>
  <c r="Q27" i="1"/>
  <c r="P27" i="1"/>
  <c r="O27" i="1"/>
  <c r="M27" i="1"/>
  <c r="L27" i="1"/>
  <c r="K27" i="1"/>
  <c r="J27" i="1"/>
  <c r="I27" i="1"/>
  <c r="S24" i="1"/>
  <c r="R24" i="1"/>
  <c r="Q24" i="1"/>
  <c r="P24" i="1"/>
  <c r="O24" i="1"/>
  <c r="M24" i="1"/>
  <c r="L24" i="1"/>
  <c r="K24" i="1"/>
  <c r="J24" i="1"/>
  <c r="I24" i="1"/>
  <c r="S10" i="1"/>
  <c r="R10" i="1"/>
  <c r="Q10" i="1"/>
  <c r="P10" i="1"/>
  <c r="O10" i="1"/>
  <c r="O31" i="1" s="1"/>
  <c r="M10" i="1"/>
  <c r="M31" i="1" s="1"/>
  <c r="L10" i="1"/>
  <c r="K10" i="1"/>
  <c r="J10" i="1"/>
  <c r="J31" i="1" s="1"/>
  <c r="I10" i="1"/>
  <c r="I31" i="1" s="1"/>
  <c r="K31" i="1" l="1"/>
  <c r="P31" i="1"/>
  <c r="L31" i="1"/>
  <c r="Q31" i="1"/>
  <c r="R31" i="1"/>
  <c r="S31" i="1"/>
  <c r="N9" i="1"/>
  <c r="N26" i="1"/>
  <c r="N25" i="1"/>
  <c r="N23" i="1"/>
  <c r="N22" i="1"/>
  <c r="N21" i="1"/>
  <c r="N20" i="1"/>
  <c r="N19" i="1"/>
  <c r="N18" i="1"/>
  <c r="N29" i="1"/>
  <c r="N17" i="1"/>
  <c r="N16" i="1"/>
  <c r="N15" i="1"/>
  <c r="N14" i="1"/>
  <c r="N13" i="1"/>
  <c r="N28" i="1"/>
  <c r="N12" i="1"/>
  <c r="N11" i="1"/>
  <c r="N8" i="1"/>
  <c r="N7" i="1"/>
  <c r="T7" i="1" l="1"/>
  <c r="N10" i="1"/>
  <c r="W18" i="1"/>
  <c r="T18" i="1"/>
  <c r="V18" i="1"/>
  <c r="U18" i="1"/>
  <c r="W9" i="1"/>
  <c r="V9" i="1"/>
  <c r="U9" i="1"/>
  <c r="T9" i="1"/>
  <c r="W16" i="1"/>
  <c r="V16" i="1"/>
  <c r="T16" i="1"/>
  <c r="U16" i="1"/>
  <c r="W19" i="1"/>
  <c r="V19" i="1"/>
  <c r="T19" i="1"/>
  <c r="U19" i="1"/>
  <c r="W23" i="1"/>
  <c r="V23" i="1"/>
  <c r="U23" i="1"/>
  <c r="T23" i="1"/>
  <c r="W22" i="1"/>
  <c r="V22" i="1"/>
  <c r="T22" i="1"/>
  <c r="U22" i="1"/>
  <c r="W8" i="1"/>
  <c r="V8" i="1"/>
  <c r="T8" i="1"/>
  <c r="U8" i="1"/>
  <c r="W11" i="1"/>
  <c r="V11" i="1"/>
  <c r="T11" i="1"/>
  <c r="U11" i="1"/>
  <c r="N24" i="1"/>
  <c r="W17" i="1"/>
  <c r="V17" i="1"/>
  <c r="U17" i="1"/>
  <c r="T17" i="1"/>
  <c r="W20" i="1"/>
  <c r="T20" i="1"/>
  <c r="V20" i="1"/>
  <c r="U20" i="1"/>
  <c r="W25" i="1"/>
  <c r="V25" i="1"/>
  <c r="T25" i="1"/>
  <c r="U25" i="1"/>
  <c r="N27" i="1"/>
  <c r="W15" i="1"/>
  <c r="T15" i="1"/>
  <c r="V15" i="1"/>
  <c r="U15" i="1"/>
  <c r="W28" i="1"/>
  <c r="N30" i="1"/>
  <c r="T28" i="1"/>
  <c r="V28" i="1"/>
  <c r="U28" i="1"/>
  <c r="W13" i="1"/>
  <c r="V13" i="1"/>
  <c r="T13" i="1"/>
  <c r="U13" i="1"/>
  <c r="W12" i="1"/>
  <c r="T12" i="1"/>
  <c r="V12" i="1"/>
  <c r="U12" i="1"/>
  <c r="W14" i="1"/>
  <c r="V14" i="1"/>
  <c r="U14" i="1"/>
  <c r="T14" i="1"/>
  <c r="W29" i="1"/>
  <c r="V29" i="1"/>
  <c r="T29" i="1"/>
  <c r="U29" i="1"/>
  <c r="W21" i="1"/>
  <c r="V21" i="1"/>
  <c r="U21" i="1"/>
  <c r="T21" i="1"/>
  <c r="W26" i="1"/>
  <c r="V26" i="1"/>
  <c r="U26" i="1"/>
  <c r="T26" i="1"/>
  <c r="V7" i="1"/>
  <c r="U7" i="1"/>
  <c r="W7" i="1"/>
  <c r="T30" i="1" l="1"/>
  <c r="W30" i="1"/>
  <c r="U30" i="1"/>
  <c r="V30" i="1"/>
  <c r="T10" i="1"/>
  <c r="N31" i="1"/>
  <c r="W10" i="1"/>
  <c r="U10" i="1"/>
  <c r="V10" i="1"/>
  <c r="T24" i="1"/>
  <c r="U24" i="1"/>
  <c r="V24" i="1"/>
  <c r="W24" i="1"/>
  <c r="T27" i="1"/>
  <c r="W27" i="1"/>
  <c r="U27" i="1"/>
  <c r="V27" i="1"/>
  <c r="T31" i="1" l="1"/>
  <c r="V31" i="1"/>
  <c r="W31" i="1"/>
  <c r="U31" i="1"/>
</calcChain>
</file>

<file path=xl/sharedStrings.xml><?xml version="1.0" encoding="utf-8"?>
<sst xmlns="http://schemas.openxmlformats.org/spreadsheetml/2006/main" count="196" uniqueCount="82">
  <si>
    <t>TIPO</t>
  </si>
  <si>
    <t>CTA</t>
  </si>
  <si>
    <t>SUB
CTA</t>
  </si>
  <si>
    <t>OBJ</t>
  </si>
  <si>
    <t>FUENTE</t>
  </si>
  <si>
    <t>REC</t>
  </si>
  <si>
    <t>SIT</t>
  </si>
  <si>
    <t>DESCRIPCION</t>
  </si>
  <si>
    <t>APR. INICIAL</t>
  </si>
  <si>
    <t>APR. ADICIONADA</t>
  </si>
  <si>
    <t>APR. REDUCIDA</t>
  </si>
  <si>
    <t>APR. VIGENTE</t>
  </si>
  <si>
    <t>APR BLOQUEADA</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</si>
  <si>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</si>
  <si>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</si>
  <si>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</si>
  <si>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</si>
  <si>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</si>
  <si>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</si>
  <si>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</si>
  <si>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</si>
  <si>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</si>
  <si>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</si>
  <si>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</si>
  <si>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</si>
  <si>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</si>
  <si>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</si>
  <si>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</si>
  <si>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</si>
  <si>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</si>
  <si>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</si>
  <si>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</si>
  <si>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</si>
  <si>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</si>
  <si>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</si>
  <si>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</si>
  <si>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</si>
  <si>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</si>
  <si>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</si>
  <si>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</si>
  <si>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</si>
  <si>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</si>
  <si>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</si>
  <si>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</si>
  <si>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</si>
  <si>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</si>
  <si>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</si>
  <si>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</si>
  <si>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</si>
  <si>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</si>
  <si>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</si>
  <si>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</si>
  <si>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</si>
  <si>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</si>
  <si>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</si>
  <si>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</si>
  <si>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</si>
  <si>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</si>
  <si>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</si>
  <si>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</si>
  <si>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</si>
  <si>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</si>
  <si>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</si>
  <si>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</si>
  <si>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APR. VIGENTE DESPUES DE BLOQUEOS</t>
  </si>
  <si>
    <t xml:space="preserve">GASTOS DE INVERSION </t>
  </si>
  <si>
    <t>APROPIACION SIN COMPROMETER</t>
  </si>
  <si>
    <t>MINISTERIO DE COMERCIO INDUSTRIA Y TURISMO</t>
  </si>
  <si>
    <t>EJECUCION PRESUPUESTAL ACUMULADA CON CORTE AL 30 DE SEPTIEMBRE DE 2020</t>
  </si>
  <si>
    <t>VICEMNISTERIO DE COMERCIO EXTERIOR</t>
  </si>
  <si>
    <t>VICEMINISTETRIO DE DESARROLLO EMPRESARIAL</t>
  </si>
  <si>
    <t>SECRETARIA GENERAL</t>
  </si>
  <si>
    <t>VICEMINISTERIO DE TURISMO</t>
  </si>
  <si>
    <t xml:space="preserve">TOTAL GASTOS DE INVERSION </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</si>
  <si>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</si>
  <si>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</si>
  <si>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</si>
  <si>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</si>
  <si>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t>FECHA DE GENERACIÒN: OCTUBRE 01 DE 2020</t>
  </si>
  <si>
    <t>COMP/ APR</t>
  </si>
  <si>
    <t>OBLIG/ APR</t>
  </si>
  <si>
    <t>PAGO/ APR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</si>
</sst>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6" x14ac:knownFonts="1">
    <font>
      <sz val="11"/>
      <color rgb="FF000000"/>
      <name val="Calibri"/>
      <family val="2"/>
      <scheme val="minor"/>
    </font>
    <font>
      <sz val="11"/>
      <name val="Calibri"/>
      <family val="2"/>
    </font>
    <font>
      <sz val="8"/>
      <color rgb="FF000000"/>
      <name val="Arial"/>
      <family val="2"/>
    </font>
    <font>
      <b/>
      <sz val="8"/>
      <color rgb="FF000000"/>
      <name val="Arial"/>
      <family val="2"/>
    </font>
    <font>
      <sz val="8"/>
      <name val="Arial"/>
      <family val="2"/>
    </font>
    <font>
      <b/>
      <sz val="8"/>
      <color theme="0"/>
      <name val="Arial"/>
      <family val="2"/>
    </font>
    <font>
      <sz val="8"/>
      <color theme="0"/>
      <name val="Arial"/>
      <family val="2"/>
    </font>
    <font>
      <b/>
      <sz val="10"/>
      <color rgb="FF000000"/>
      <name val="Arial Narrow"/>
      <family val="2"/>
    </font>
    <font>
      <sz val="10"/>
      <name val="Arial Narrow"/>
      <family val="2"/>
    </font>
    <font>
      <b/>
      <sz val="8"/>
      <name val="Arial"/>
      <family val="2"/>
    </font>
    <font>
      <b/>
      <sz val="12"/>
      <color rgb="FF000000"/>
      <name val="Arial Narrow"/>
      <family val="2"/>
    </font>
    <font>
      <sz val="12"/>
      <name val="Arial Narrow"/>
      <family val="2"/>
    </font>
    <font>
      <sz val="11"/>
      <name val="Calibri"/>
      <family val="2"/>
    </font>
    <font>
      <sz val="11"/>
      <name val="Arial"/>
      <family val="2"/>
    </font>
    <font>
      <b/>
      <sz val="8"/>
      <name val="Arial Narrow"/>
      <family val="2"/>
    </font>
    <font>
      <b/>
      <sz val="8"/>
      <name val="Calibri"/>
      <family val="2"/>
    </font>
  </fonts>
  <fills count="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s>
  <borders count="2">
    <border>
      <left/>
      <right/>
      <top/>
      <bottom/>
      <diagonal/>
    </border>
    <border>
      <left style="thick">
        <color rgb="FFD3D3D3"/>
      </left>
      <right style="thick">
        <color rgb="FFD3D3D3"/>
      </right>
      <top style="thick">
        <color rgb="FFD3D3D3"/>
      </top>
      <bottom style="thick">
        <color rgb="FFD3D3D3"/>
      </bottom>
      <diagonal/>
    </border>
  </borders>
  <cellStyleXfs count="1">
    <xf numFmtId="0" fontId="0" fillId="0" borderId="0"/>
  </cellStyleXfs>
  <cellXfs count="27">
    <xf numFmtId="0" fontId="1" fillId="0" borderId="0" xfId="0" applyFont="1" applyFill="1" applyBorder="1"/>
    <xf numFmtId="0" fontId="5" fillId="2" borderId="1" xfId="0" applyNumberFormat="1" applyFont="1" applyFill="1" applyBorder="1" applyAlignment="1">
      <alignment horizontal="center" vertical="center" wrapText="1" readingOrder="1"/>
    </xf>
    <xf numFmtId="0" fontId="6" fillId="2" borderId="1" xfId="0" applyFont="1" applyFill="1" applyBorder="1" applyAlignment="1">
      <alignment horizontal="centerContinuous" vertical="center" wrapText="1"/>
    </xf>
    <xf numFmtId="165" fontId="4" fillId="0" borderId="1" xfId="0" applyNumberFormat="1" applyFont="1" applyFill="1" applyBorder="1" applyAlignment="1">
      <alignment horizontal="right" vertical="center" wrapText="1"/>
    </xf>
    <xf numFmtId="10" fontId="4" fillId="0" borderId="1" xfId="0" applyNumberFormat="1" applyFont="1" applyFill="1" applyBorder="1" applyAlignment="1">
      <alignment horizontal="right" vertical="center" wrapText="1"/>
    </xf>
    <xf numFmtId="0" fontId="2" fillId="0" borderId="1" xfId="0" applyNumberFormat="1" applyFont="1" applyFill="1" applyBorder="1" applyAlignment="1">
      <alignment horizontal="center" vertical="center" wrapText="1" readingOrder="1"/>
    </xf>
    <xf numFmtId="0" fontId="2" fillId="0" borderId="1" xfId="0" applyNumberFormat="1" applyFont="1" applyFill="1" applyBorder="1" applyAlignment="1">
      <alignment horizontal="left" vertical="center" wrapText="1" readingOrder="1"/>
    </xf>
    <xf numFmtId="164" fontId="2" fillId="0" borderId="1" xfId="0" applyNumberFormat="1" applyFont="1" applyFill="1" applyBorder="1" applyAlignment="1">
      <alignment horizontal="right" vertical="center" wrapText="1" readingOrder="1"/>
    </xf>
    <xf numFmtId="165" fontId="2" fillId="0" borderId="1" xfId="0" applyNumberFormat="1" applyFont="1" applyFill="1" applyBorder="1" applyAlignment="1">
      <alignment horizontal="right" vertical="center" wrapText="1" readingOrder="1"/>
    </xf>
    <xf numFmtId="0" fontId="7" fillId="0" borderId="0" xfId="0" applyNumberFormat="1" applyFont="1" applyFill="1" applyBorder="1" applyAlignment="1">
      <alignment horizontal="center" wrapText="1" readingOrder="1"/>
    </xf>
    <xf numFmtId="0" fontId="8" fillId="0" borderId="0" xfId="0" applyFont="1" applyFill="1" applyBorder="1" applyAlignment="1">
      <alignment horizontal="center" wrapText="1" readingOrder="1"/>
    </xf>
    <xf numFmtId="164" fontId="3" fillId="3" borderId="1" xfId="0" applyNumberFormat="1" applyFont="1" applyFill="1" applyBorder="1" applyAlignment="1">
      <alignment horizontal="right" vertical="center" wrapText="1" readingOrder="1"/>
    </xf>
    <xf numFmtId="165" fontId="9" fillId="3" borderId="1" xfId="0" applyNumberFormat="1" applyFont="1" applyFill="1" applyBorder="1" applyAlignment="1">
      <alignment horizontal="right" vertical="center" wrapText="1"/>
    </xf>
    <xf numFmtId="10" fontId="9" fillId="3" borderId="1" xfId="0" applyNumberFormat="1" applyFont="1" applyFill="1" applyBorder="1" applyAlignment="1">
      <alignment horizontal="right" vertical="center" wrapText="1"/>
    </xf>
    <xf numFmtId="0" fontId="3" fillId="3" borderId="1" xfId="0" applyNumberFormat="1" applyFont="1" applyFill="1" applyBorder="1" applyAlignment="1">
      <alignment horizontal="center" vertical="center" wrapText="1" readingOrder="1"/>
    </xf>
    <xf numFmtId="0" fontId="3" fillId="3" borderId="1" xfId="0" applyNumberFormat="1" applyFont="1" applyFill="1" applyBorder="1" applyAlignment="1">
      <alignment horizontal="left" vertical="center" wrapText="1" readingOrder="1"/>
    </xf>
    <xf numFmtId="0" fontId="2" fillId="0" borderId="0" xfId="0" applyFont="1" applyFill="1"/>
    <xf numFmtId="0" fontId="4" fillId="0" borderId="0" xfId="0" applyFont="1" applyFill="1" applyBorder="1"/>
    <xf numFmtId="166" fontId="2" fillId="0" borderId="0" xfId="0" applyNumberFormat="1" applyFont="1" applyFill="1" applyBorder="1" applyAlignment="1">
      <alignment horizontal="right" vertical="center" wrapText="1" readingOrder="1"/>
    </xf>
    <xf numFmtId="4" fontId="2" fillId="0" borderId="0" xfId="0" applyNumberFormat="1" applyFont="1" applyFill="1" applyBorder="1" applyAlignment="1">
      <alignment horizontal="right" vertical="center" wrapText="1" readingOrder="1"/>
    </xf>
    <xf numFmtId="0" fontId="12" fillId="0" borderId="0" xfId="0" applyFont="1" applyFill="1" applyBorder="1"/>
    <xf numFmtId="0" fontId="13" fillId="0" borderId="0" xfId="0" applyFont="1" applyFill="1" applyBorder="1"/>
    <xf numFmtId="0" fontId="10" fillId="0" borderId="0" xfId="0" applyNumberFormat="1" applyFont="1" applyFill="1" applyBorder="1" applyAlignment="1">
      <alignment horizontal="center" wrapText="1" readingOrder="1"/>
    </xf>
    <xf numFmtId="0" fontId="11" fillId="0" borderId="0" xfId="0" applyFont="1" applyFill="1" applyBorder="1" applyAlignment="1">
      <alignment horizontal="center" wrapText="1"/>
    </xf>
    <xf numFmtId="0" fontId="11" fillId="0" borderId="0" xfId="0" applyFont="1" applyFill="1" applyBorder="1" applyAlignment="1">
      <alignment horizontal="center" wrapText="1" readingOrder="1"/>
    </xf>
    <xf numFmtId="0" fontId="14" fillId="0" borderId="0"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85311</xdr:colOff>
      <xdr:row>2</xdr:row>
      <xdr:rowOff>149915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9"/>
  <sheetViews>
    <sheetView showGridLines="0" tabSelected="1" topLeftCell="I28" workbookViewId="0">
      <selection activeCell="R38" sqref="R38"/>
    </sheetView>
  </sheetViews>
  <sheetFormatPr baseColWidth="10" defaultRowHeight="15" x14ac:dyDescent="0.25"/>
  <cols>
    <col min="1" max="4" width="5.42578125" customWidth="1"/>
    <col min="5" max="5" width="6.7109375" customWidth="1"/>
    <col min="6" max="6" width="4.7109375" customWidth="1"/>
    <col min="7" max="7" width="5.5703125" customWidth="1"/>
    <col min="8" max="8" width="24.28515625" customWidth="1"/>
    <col min="9" max="9" width="16.42578125" customWidth="1"/>
    <col min="10" max="11" width="15.7109375" customWidth="1"/>
    <col min="12" max="12" width="16.28515625" customWidth="1"/>
    <col min="13" max="13" width="15.85546875" customWidth="1"/>
    <col min="14" max="14" width="16.42578125" customWidth="1"/>
    <col min="15" max="15" width="16.5703125" customWidth="1"/>
    <col min="16" max="16" width="15.42578125" customWidth="1"/>
    <col min="17" max="17" width="16" customWidth="1"/>
    <col min="18" max="18" width="15.28515625" customWidth="1"/>
    <col min="19" max="19" width="15.42578125" customWidth="1"/>
    <col min="20" max="20" width="14" customWidth="1"/>
    <col min="21" max="21" width="7.28515625" customWidth="1"/>
    <col min="22" max="22" width="7.85546875" customWidth="1"/>
    <col min="23" max="23" width="7.42578125" customWidth="1"/>
  </cols>
  <sheetData>
    <row r="2" spans="1:23" ht="15.75" x14ac:dyDescent="0.25">
      <c r="A2" s="22" t="s">
        <v>67</v>
      </c>
      <c r="B2" s="23"/>
      <c r="C2" s="23"/>
      <c r="D2" s="23"/>
      <c r="E2" s="23"/>
      <c r="F2" s="23"/>
      <c r="G2" s="23"/>
      <c r="H2" s="23"/>
      <c r="I2" s="23"/>
      <c r="J2" s="23"/>
      <c r="K2" s="23"/>
      <c r="L2" s="23"/>
      <c r="M2" s="23"/>
      <c r="N2" s="23"/>
      <c r="O2" s="23"/>
      <c r="P2" s="23"/>
      <c r="Q2" s="23"/>
      <c r="R2" s="23"/>
      <c r="S2" s="23"/>
      <c r="T2" s="23"/>
      <c r="U2" s="23"/>
      <c r="V2" s="23"/>
      <c r="W2" s="23"/>
    </row>
    <row r="3" spans="1:23" ht="15.75" x14ac:dyDescent="0.25">
      <c r="A3" s="22" t="s">
        <v>68</v>
      </c>
      <c r="B3" s="23"/>
      <c r="C3" s="23"/>
      <c r="D3" s="23"/>
      <c r="E3" s="23"/>
      <c r="F3" s="23"/>
      <c r="G3" s="23"/>
      <c r="H3" s="23"/>
      <c r="I3" s="23"/>
      <c r="J3" s="23"/>
      <c r="K3" s="23"/>
      <c r="L3" s="23"/>
      <c r="M3" s="23"/>
      <c r="N3" s="23"/>
      <c r="O3" s="23"/>
      <c r="P3" s="23"/>
      <c r="Q3" s="23"/>
      <c r="R3" s="23"/>
      <c r="S3" s="23"/>
      <c r="T3" s="23"/>
      <c r="U3" s="23"/>
      <c r="V3" s="23"/>
      <c r="W3" s="23"/>
    </row>
    <row r="4" spans="1:23" ht="15" customHeight="1" x14ac:dyDescent="0.25">
      <c r="A4" s="22" t="s">
        <v>65</v>
      </c>
      <c r="B4" s="24"/>
      <c r="C4" s="24"/>
      <c r="D4" s="24"/>
      <c r="E4" s="24"/>
      <c r="F4" s="24"/>
      <c r="G4" s="24"/>
      <c r="H4" s="24"/>
      <c r="I4" s="24"/>
      <c r="J4" s="24"/>
      <c r="K4" s="24"/>
      <c r="L4" s="24"/>
      <c r="M4" s="24"/>
      <c r="N4" s="24"/>
      <c r="O4" s="24"/>
      <c r="P4" s="24"/>
      <c r="Q4" s="24"/>
      <c r="R4" s="24"/>
      <c r="S4" s="24"/>
      <c r="T4" s="24"/>
      <c r="U4" s="24"/>
      <c r="V4" s="24"/>
      <c r="W4" s="24"/>
    </row>
    <row r="5" spans="1:23" ht="15" customHeight="1" thickBot="1" x14ac:dyDescent="0.3">
      <c r="A5" s="9"/>
      <c r="B5" s="10"/>
      <c r="C5" s="10"/>
      <c r="D5" s="10"/>
      <c r="E5" s="10"/>
      <c r="F5" s="10"/>
      <c r="G5" s="10"/>
      <c r="H5" s="10"/>
      <c r="I5" s="10"/>
      <c r="J5" s="10"/>
      <c r="K5" s="10"/>
      <c r="L5" s="10"/>
      <c r="M5" s="10"/>
      <c r="N5" s="10"/>
      <c r="O5" s="10"/>
      <c r="P5" s="10"/>
      <c r="Q5" s="10"/>
      <c r="R5" s="10"/>
      <c r="S5" s="25" t="s">
        <v>78</v>
      </c>
      <c r="T5" s="26"/>
      <c r="U5" s="26"/>
      <c r="V5" s="26"/>
      <c r="W5" s="26"/>
    </row>
    <row r="6" spans="1:23" ht="51" customHeight="1" thickTop="1" thickBot="1" x14ac:dyDescent="0.3">
      <c r="A6" s="1" t="s">
        <v>0</v>
      </c>
      <c r="B6" s="1" t="s">
        <v>1</v>
      </c>
      <c r="C6" s="1" t="s">
        <v>2</v>
      </c>
      <c r="D6" s="1" t="s">
        <v>3</v>
      </c>
      <c r="E6" s="1" t="s">
        <v>4</v>
      </c>
      <c r="F6" s="1" t="s">
        <v>5</v>
      </c>
      <c r="G6" s="1" t="s">
        <v>6</v>
      </c>
      <c r="H6" s="1" t="s">
        <v>7</v>
      </c>
      <c r="I6" s="1" t="s">
        <v>8</v>
      </c>
      <c r="J6" s="1" t="s">
        <v>9</v>
      </c>
      <c r="K6" s="1" t="s">
        <v>10</v>
      </c>
      <c r="L6" s="1" t="s">
        <v>11</v>
      </c>
      <c r="M6" s="1" t="s">
        <v>12</v>
      </c>
      <c r="N6" s="1" t="s">
        <v>64</v>
      </c>
      <c r="O6" s="1" t="s">
        <v>13</v>
      </c>
      <c r="P6" s="1" t="s">
        <v>14</v>
      </c>
      <c r="Q6" s="1" t="s">
        <v>15</v>
      </c>
      <c r="R6" s="1" t="s">
        <v>16</v>
      </c>
      <c r="S6" s="1" t="s">
        <v>17</v>
      </c>
      <c r="T6" s="2" t="s">
        <v>66</v>
      </c>
      <c r="U6" s="2" t="s">
        <v>79</v>
      </c>
      <c r="V6" s="2" t="s">
        <v>80</v>
      </c>
      <c r="W6" s="2" t="s">
        <v>81</v>
      </c>
    </row>
    <row r="7" spans="1:23" ht="90" customHeight="1" thickTop="1" thickBot="1" x14ac:dyDescent="0.3">
      <c r="A7" s="5" t="s">
        <v>23</v>
      </c>
      <c r="B7" s="5" t="s">
        <v>24</v>
      </c>
      <c r="C7" s="5" t="s">
        <v>25</v>
      </c>
      <c r="D7" s="5" t="s">
        <v>26</v>
      </c>
      <c r="E7" s="5" t="s">
        <v>18</v>
      </c>
      <c r="F7" s="5" t="s">
        <v>21</v>
      </c>
      <c r="G7" s="5" t="s">
        <v>20</v>
      </c>
      <c r="H7" s="6" t="s">
        <v>27</v>
      </c>
      <c r="I7" s="7">
        <v>4000000000</v>
      </c>
      <c r="J7" s="7">
        <v>0</v>
      </c>
      <c r="K7" s="7">
        <v>0</v>
      </c>
      <c r="L7" s="7">
        <v>4000000000</v>
      </c>
      <c r="M7" s="7">
        <v>0</v>
      </c>
      <c r="N7" s="8">
        <f>+L7-M7</f>
        <v>4000000000</v>
      </c>
      <c r="O7" s="7">
        <v>3657785472.6999998</v>
      </c>
      <c r="P7" s="7">
        <v>342214527.30000001</v>
      </c>
      <c r="Q7" s="7">
        <v>2404411151.6999998</v>
      </c>
      <c r="R7" s="7">
        <v>1310358910.7</v>
      </c>
      <c r="S7" s="7">
        <v>1281397195.7</v>
      </c>
      <c r="T7" s="3">
        <f>+N7-Q7</f>
        <v>1595588848.3000002</v>
      </c>
      <c r="U7" s="4">
        <f>+Q7/N7</f>
        <v>0.60110278792499994</v>
      </c>
      <c r="V7" s="4">
        <f>+R7/N7</f>
        <v>0.327589727675</v>
      </c>
      <c r="W7" s="4">
        <f>+S7/N7</f>
        <v>0.32034929892500003</v>
      </c>
    </row>
    <row r="8" spans="1:23" ht="82.5" customHeight="1" thickTop="1" thickBot="1" x14ac:dyDescent="0.3">
      <c r="A8" s="5" t="s">
        <v>23</v>
      </c>
      <c r="B8" s="5" t="s">
        <v>24</v>
      </c>
      <c r="C8" s="5" t="s">
        <v>25</v>
      </c>
      <c r="D8" s="5" t="s">
        <v>26</v>
      </c>
      <c r="E8" s="5" t="s">
        <v>18</v>
      </c>
      <c r="F8" s="5" t="s">
        <v>28</v>
      </c>
      <c r="G8" s="5" t="s">
        <v>20</v>
      </c>
      <c r="H8" s="6" t="s">
        <v>27</v>
      </c>
      <c r="I8" s="7">
        <v>8570800000</v>
      </c>
      <c r="J8" s="7">
        <v>0</v>
      </c>
      <c r="K8" s="7">
        <v>0</v>
      </c>
      <c r="L8" s="7">
        <v>8570800000</v>
      </c>
      <c r="M8" s="7">
        <v>0</v>
      </c>
      <c r="N8" s="8">
        <f>+L8-M8</f>
        <v>8570800000</v>
      </c>
      <c r="O8" s="7">
        <v>8570800000</v>
      </c>
      <c r="P8" s="7">
        <v>0</v>
      </c>
      <c r="Q8" s="7">
        <v>8570800000</v>
      </c>
      <c r="R8" s="7">
        <v>1578435000</v>
      </c>
      <c r="S8" s="7">
        <v>1578435000</v>
      </c>
      <c r="T8" s="3">
        <f t="shared" ref="T8:T31" si="0">+N8-Q8</f>
        <v>0</v>
      </c>
      <c r="U8" s="4">
        <f t="shared" ref="U8:U31" si="1">+Q8/N8</f>
        <v>1</v>
      </c>
      <c r="V8" s="4">
        <f t="shared" ref="V8:V31" si="2">+R8/N8</f>
        <v>0.18416425537872777</v>
      </c>
      <c r="W8" s="4">
        <f t="shared" ref="W8:W31" si="3">+S8/N8</f>
        <v>0.18416425537872777</v>
      </c>
    </row>
    <row r="9" spans="1:23" ht="54.95" customHeight="1" thickTop="1" thickBot="1" x14ac:dyDescent="0.3">
      <c r="A9" s="5" t="s">
        <v>23</v>
      </c>
      <c r="B9" s="5" t="s">
        <v>24</v>
      </c>
      <c r="C9" s="5" t="s">
        <v>25</v>
      </c>
      <c r="D9" s="5" t="s">
        <v>26</v>
      </c>
      <c r="E9" s="5" t="s">
        <v>18</v>
      </c>
      <c r="F9" s="5" t="s">
        <v>34</v>
      </c>
      <c r="G9" s="5" t="s">
        <v>22</v>
      </c>
      <c r="H9" s="6" t="s">
        <v>63</v>
      </c>
      <c r="I9" s="7">
        <v>12220588000</v>
      </c>
      <c r="J9" s="7">
        <v>0</v>
      </c>
      <c r="K9" s="7">
        <v>0</v>
      </c>
      <c r="L9" s="7">
        <v>12220588000</v>
      </c>
      <c r="M9" s="7">
        <v>0</v>
      </c>
      <c r="N9" s="8">
        <f>+L9-M9</f>
        <v>12220588000</v>
      </c>
      <c r="O9" s="7">
        <v>11643585972.870001</v>
      </c>
      <c r="P9" s="7">
        <v>577002027.13</v>
      </c>
      <c r="Q9" s="7">
        <v>10735394032.24</v>
      </c>
      <c r="R9" s="7">
        <v>3130178250.3600001</v>
      </c>
      <c r="S9" s="7">
        <v>3130178250.3600001</v>
      </c>
      <c r="T9" s="3">
        <f t="shared" si="0"/>
        <v>1485193967.7600002</v>
      </c>
      <c r="U9" s="4">
        <f t="shared" si="1"/>
        <v>0.87846787996125875</v>
      </c>
      <c r="V9" s="4">
        <f t="shared" si="2"/>
        <v>0.25613974142324414</v>
      </c>
      <c r="W9" s="4">
        <f t="shared" si="3"/>
        <v>0.25613974142324414</v>
      </c>
    </row>
    <row r="10" spans="1:23" ht="54.95" customHeight="1" thickTop="1" thickBot="1" x14ac:dyDescent="0.3">
      <c r="A10" s="14"/>
      <c r="B10" s="14"/>
      <c r="C10" s="14"/>
      <c r="D10" s="14"/>
      <c r="E10" s="14"/>
      <c r="F10" s="14"/>
      <c r="G10" s="14"/>
      <c r="H10" s="15" t="s">
        <v>69</v>
      </c>
      <c r="I10" s="11">
        <f>SUM(I7:I9)</f>
        <v>24791388000</v>
      </c>
      <c r="J10" s="11">
        <f t="shared" ref="J10:S10" si="4">SUM(J7:J9)</f>
        <v>0</v>
      </c>
      <c r="K10" s="11">
        <f t="shared" si="4"/>
        <v>0</v>
      </c>
      <c r="L10" s="11">
        <f t="shared" si="4"/>
        <v>24791388000</v>
      </c>
      <c r="M10" s="11">
        <f t="shared" si="4"/>
        <v>0</v>
      </c>
      <c r="N10" s="11">
        <f t="shared" si="4"/>
        <v>24791388000</v>
      </c>
      <c r="O10" s="11">
        <f t="shared" si="4"/>
        <v>23872171445.57</v>
      </c>
      <c r="P10" s="11">
        <f t="shared" si="4"/>
        <v>919216554.43000007</v>
      </c>
      <c r="Q10" s="11">
        <f t="shared" si="4"/>
        <v>21710605183.940002</v>
      </c>
      <c r="R10" s="11">
        <f t="shared" si="4"/>
        <v>6018972161.0599995</v>
      </c>
      <c r="S10" s="11">
        <f t="shared" si="4"/>
        <v>5990010446.0599995</v>
      </c>
      <c r="T10" s="12">
        <f t="shared" si="0"/>
        <v>3080782816.0599976</v>
      </c>
      <c r="U10" s="13">
        <f t="shared" si="1"/>
        <v>0.87573173329141563</v>
      </c>
      <c r="V10" s="13">
        <f t="shared" si="2"/>
        <v>0.24278479934483699</v>
      </c>
      <c r="W10" s="13">
        <f t="shared" si="3"/>
        <v>0.2416165825834358</v>
      </c>
    </row>
    <row r="11" spans="1:23" ht="54.95" customHeight="1" thickTop="1" thickBot="1" x14ac:dyDescent="0.3">
      <c r="A11" s="5" t="s">
        <v>23</v>
      </c>
      <c r="B11" s="5" t="s">
        <v>29</v>
      </c>
      <c r="C11" s="5" t="s">
        <v>25</v>
      </c>
      <c r="D11" s="5" t="s">
        <v>30</v>
      </c>
      <c r="E11" s="5" t="s">
        <v>18</v>
      </c>
      <c r="F11" s="5" t="s">
        <v>21</v>
      </c>
      <c r="G11" s="5" t="s">
        <v>20</v>
      </c>
      <c r="H11" s="6" t="s">
        <v>31</v>
      </c>
      <c r="I11" s="7">
        <v>131974742</v>
      </c>
      <c r="J11" s="7">
        <v>0</v>
      </c>
      <c r="K11" s="7">
        <v>0</v>
      </c>
      <c r="L11" s="7">
        <v>131974742</v>
      </c>
      <c r="M11" s="7">
        <v>0</v>
      </c>
      <c r="N11" s="8">
        <f t="shared" ref="N11:N23" si="5">+L11-M11</f>
        <v>131974742</v>
      </c>
      <c r="O11" s="7">
        <v>131974742</v>
      </c>
      <c r="P11" s="7">
        <v>0</v>
      </c>
      <c r="Q11" s="7">
        <v>131974742</v>
      </c>
      <c r="R11" s="7">
        <v>131974742</v>
      </c>
      <c r="S11" s="7">
        <v>131974742</v>
      </c>
      <c r="T11" s="3">
        <f t="shared" si="0"/>
        <v>0</v>
      </c>
      <c r="U11" s="4">
        <f t="shared" si="1"/>
        <v>1</v>
      </c>
      <c r="V11" s="4">
        <f t="shared" si="2"/>
        <v>1</v>
      </c>
      <c r="W11" s="4">
        <f t="shared" si="3"/>
        <v>1</v>
      </c>
    </row>
    <row r="12" spans="1:23" ht="54.95" customHeight="1" thickTop="1" thickBot="1" x14ac:dyDescent="0.3">
      <c r="A12" s="5" t="s">
        <v>23</v>
      </c>
      <c r="B12" s="5" t="s">
        <v>29</v>
      </c>
      <c r="C12" s="5" t="s">
        <v>25</v>
      </c>
      <c r="D12" s="5" t="s">
        <v>30</v>
      </c>
      <c r="E12" s="5" t="s">
        <v>18</v>
      </c>
      <c r="F12" s="5" t="s">
        <v>32</v>
      </c>
      <c r="G12" s="5" t="s">
        <v>20</v>
      </c>
      <c r="H12" s="6" t="s">
        <v>31</v>
      </c>
      <c r="I12" s="7">
        <v>0</v>
      </c>
      <c r="J12" s="7">
        <v>23780476336</v>
      </c>
      <c r="K12" s="7">
        <v>0</v>
      </c>
      <c r="L12" s="7">
        <v>23780476336</v>
      </c>
      <c r="M12" s="7">
        <v>0</v>
      </c>
      <c r="N12" s="8">
        <f t="shared" si="5"/>
        <v>23780476336</v>
      </c>
      <c r="O12" s="7">
        <v>23619672001</v>
      </c>
      <c r="P12" s="7">
        <v>160804335</v>
      </c>
      <c r="Q12" s="7">
        <v>23194766091</v>
      </c>
      <c r="R12" s="7">
        <v>12416647029</v>
      </c>
      <c r="S12" s="7">
        <v>12416647029</v>
      </c>
      <c r="T12" s="3">
        <f t="shared" si="0"/>
        <v>585710245</v>
      </c>
      <c r="U12" s="4">
        <f t="shared" si="1"/>
        <v>0.97537012140865642</v>
      </c>
      <c r="V12" s="4">
        <f t="shared" si="2"/>
        <v>0.52213617816406388</v>
      </c>
      <c r="W12" s="4">
        <f t="shared" si="3"/>
        <v>0.52213617816406388</v>
      </c>
    </row>
    <row r="13" spans="1:23" ht="77.25" customHeight="1" thickTop="1" thickBot="1" x14ac:dyDescent="0.3">
      <c r="A13" s="5" t="s">
        <v>23</v>
      </c>
      <c r="B13" s="5" t="s">
        <v>29</v>
      </c>
      <c r="C13" s="5" t="s">
        <v>25</v>
      </c>
      <c r="D13" s="5" t="s">
        <v>36</v>
      </c>
      <c r="E13" s="5" t="s">
        <v>18</v>
      </c>
      <c r="F13" s="5" t="s">
        <v>21</v>
      </c>
      <c r="G13" s="5" t="s">
        <v>20</v>
      </c>
      <c r="H13" s="6" t="s">
        <v>37</v>
      </c>
      <c r="I13" s="7">
        <v>5560170000</v>
      </c>
      <c r="J13" s="7">
        <v>0</v>
      </c>
      <c r="K13" s="7">
        <v>0</v>
      </c>
      <c r="L13" s="7">
        <v>5560170000</v>
      </c>
      <c r="M13" s="7">
        <v>0</v>
      </c>
      <c r="N13" s="8">
        <f t="shared" si="5"/>
        <v>5560170000</v>
      </c>
      <c r="O13" s="7">
        <v>5113800565</v>
      </c>
      <c r="P13" s="7">
        <v>446369435</v>
      </c>
      <c r="Q13" s="7">
        <v>4933397443</v>
      </c>
      <c r="R13" s="7">
        <v>790746693</v>
      </c>
      <c r="S13" s="7">
        <v>705478550</v>
      </c>
      <c r="T13" s="3">
        <f t="shared" si="0"/>
        <v>626772557</v>
      </c>
      <c r="U13" s="4">
        <f t="shared" si="1"/>
        <v>0.88727456948258776</v>
      </c>
      <c r="V13" s="4">
        <f t="shared" si="2"/>
        <v>0.1422162798979168</v>
      </c>
      <c r="W13" s="4">
        <f t="shared" si="3"/>
        <v>0.12688075184751546</v>
      </c>
    </row>
    <row r="14" spans="1:23" ht="93.75" customHeight="1" thickTop="1" thickBot="1" x14ac:dyDescent="0.3">
      <c r="A14" s="5" t="s">
        <v>23</v>
      </c>
      <c r="B14" s="5" t="s">
        <v>29</v>
      </c>
      <c r="C14" s="5" t="s">
        <v>25</v>
      </c>
      <c r="D14" s="5" t="s">
        <v>38</v>
      </c>
      <c r="E14" s="5" t="s">
        <v>18</v>
      </c>
      <c r="F14" s="5" t="s">
        <v>21</v>
      </c>
      <c r="G14" s="5" t="s">
        <v>20</v>
      </c>
      <c r="H14" s="6" t="s">
        <v>39</v>
      </c>
      <c r="I14" s="7">
        <v>25000000000</v>
      </c>
      <c r="J14" s="7">
        <v>0</v>
      </c>
      <c r="K14" s="7">
        <v>0</v>
      </c>
      <c r="L14" s="7">
        <v>25000000000</v>
      </c>
      <c r="M14" s="7">
        <v>0</v>
      </c>
      <c r="N14" s="8">
        <f t="shared" si="5"/>
        <v>25000000000</v>
      </c>
      <c r="O14" s="7">
        <v>25000000000</v>
      </c>
      <c r="P14" s="7">
        <v>0</v>
      </c>
      <c r="Q14" s="7">
        <v>25000000000</v>
      </c>
      <c r="R14" s="7">
        <v>472000000</v>
      </c>
      <c r="S14" s="7">
        <v>472000000</v>
      </c>
      <c r="T14" s="3">
        <f t="shared" si="0"/>
        <v>0</v>
      </c>
      <c r="U14" s="4">
        <f t="shared" si="1"/>
        <v>1</v>
      </c>
      <c r="V14" s="4">
        <f t="shared" si="2"/>
        <v>1.8880000000000001E-2</v>
      </c>
      <c r="W14" s="4">
        <f t="shared" si="3"/>
        <v>1.8880000000000001E-2</v>
      </c>
    </row>
    <row r="15" spans="1:23" ht="54.95" customHeight="1" thickTop="1" thickBot="1" x14ac:dyDescent="0.3">
      <c r="A15" s="5" t="s">
        <v>23</v>
      </c>
      <c r="B15" s="5" t="s">
        <v>29</v>
      </c>
      <c r="C15" s="5" t="s">
        <v>25</v>
      </c>
      <c r="D15" s="5" t="s">
        <v>40</v>
      </c>
      <c r="E15" s="5" t="s">
        <v>18</v>
      </c>
      <c r="F15" s="5" t="s">
        <v>21</v>
      </c>
      <c r="G15" s="5" t="s">
        <v>20</v>
      </c>
      <c r="H15" s="6" t="s">
        <v>41</v>
      </c>
      <c r="I15" s="7">
        <v>1030000000</v>
      </c>
      <c r="J15" s="7">
        <v>0</v>
      </c>
      <c r="K15" s="7">
        <v>0</v>
      </c>
      <c r="L15" s="7">
        <v>1030000000</v>
      </c>
      <c r="M15" s="7">
        <v>0</v>
      </c>
      <c r="N15" s="8">
        <f t="shared" si="5"/>
        <v>1030000000</v>
      </c>
      <c r="O15" s="7">
        <v>1030000000</v>
      </c>
      <c r="P15" s="7">
        <v>0</v>
      </c>
      <c r="Q15" s="7">
        <v>1030000000</v>
      </c>
      <c r="R15" s="7">
        <v>0</v>
      </c>
      <c r="S15" s="7">
        <v>0</v>
      </c>
      <c r="T15" s="3">
        <f t="shared" si="0"/>
        <v>0</v>
      </c>
      <c r="U15" s="4">
        <f t="shared" si="1"/>
        <v>1</v>
      </c>
      <c r="V15" s="4">
        <f t="shared" si="2"/>
        <v>0</v>
      </c>
      <c r="W15" s="4">
        <f t="shared" si="3"/>
        <v>0</v>
      </c>
    </row>
    <row r="16" spans="1:23" ht="54.95" customHeight="1" thickTop="1" thickBot="1" x14ac:dyDescent="0.3">
      <c r="A16" s="5" t="s">
        <v>23</v>
      </c>
      <c r="B16" s="5" t="s">
        <v>29</v>
      </c>
      <c r="C16" s="5" t="s">
        <v>25</v>
      </c>
      <c r="D16" s="5" t="s">
        <v>42</v>
      </c>
      <c r="E16" s="5" t="s">
        <v>18</v>
      </c>
      <c r="F16" s="5" t="s">
        <v>21</v>
      </c>
      <c r="G16" s="5" t="s">
        <v>20</v>
      </c>
      <c r="H16" s="6" t="s">
        <v>43</v>
      </c>
      <c r="I16" s="7">
        <v>8858000000</v>
      </c>
      <c r="J16" s="7">
        <v>0</v>
      </c>
      <c r="K16" s="7">
        <v>0</v>
      </c>
      <c r="L16" s="7">
        <v>8858000000</v>
      </c>
      <c r="M16" s="7">
        <v>0</v>
      </c>
      <c r="N16" s="8">
        <f t="shared" si="5"/>
        <v>8858000000</v>
      </c>
      <c r="O16" s="7">
        <v>8400226415.5</v>
      </c>
      <c r="P16" s="7">
        <v>457773584.5</v>
      </c>
      <c r="Q16" s="7">
        <v>7419604142.5</v>
      </c>
      <c r="R16" s="7">
        <v>2682149387.5</v>
      </c>
      <c r="S16" s="7">
        <v>2673424664.5</v>
      </c>
      <c r="T16" s="3">
        <f t="shared" si="0"/>
        <v>1438395857.5</v>
      </c>
      <c r="U16" s="4">
        <f t="shared" si="1"/>
        <v>0.83761618226461954</v>
      </c>
      <c r="V16" s="4">
        <f t="shared" si="2"/>
        <v>0.30279401529690675</v>
      </c>
      <c r="W16" s="4">
        <f t="shared" si="3"/>
        <v>0.30180906124407314</v>
      </c>
    </row>
    <row r="17" spans="1:23" ht="54.95" customHeight="1" thickTop="1" thickBot="1" x14ac:dyDescent="0.3">
      <c r="A17" s="5" t="s">
        <v>23</v>
      </c>
      <c r="B17" s="5" t="s">
        <v>29</v>
      </c>
      <c r="C17" s="5" t="s">
        <v>25</v>
      </c>
      <c r="D17" s="5" t="s">
        <v>44</v>
      </c>
      <c r="E17" s="5" t="s">
        <v>18</v>
      </c>
      <c r="F17" s="5" t="s">
        <v>21</v>
      </c>
      <c r="G17" s="5" t="s">
        <v>20</v>
      </c>
      <c r="H17" s="6" t="s">
        <v>45</v>
      </c>
      <c r="I17" s="7">
        <v>15422556395</v>
      </c>
      <c r="J17" s="7">
        <v>0</v>
      </c>
      <c r="K17" s="7">
        <v>0</v>
      </c>
      <c r="L17" s="7">
        <v>15422556395</v>
      </c>
      <c r="M17" s="7">
        <v>0</v>
      </c>
      <c r="N17" s="8">
        <f t="shared" si="5"/>
        <v>15422556395</v>
      </c>
      <c r="O17" s="7">
        <v>13930965742.5</v>
      </c>
      <c r="P17" s="7">
        <v>1491590652.5</v>
      </c>
      <c r="Q17" s="7">
        <v>13930965742.5</v>
      </c>
      <c r="R17" s="7">
        <v>451310560.5</v>
      </c>
      <c r="S17" s="7">
        <v>424523569.5</v>
      </c>
      <c r="T17" s="3">
        <f t="shared" si="0"/>
        <v>1491590652.5</v>
      </c>
      <c r="U17" s="4">
        <f t="shared" si="1"/>
        <v>0.90328512249865567</v>
      </c>
      <c r="V17" s="4">
        <f t="shared" si="2"/>
        <v>2.9263018979545769E-2</v>
      </c>
      <c r="W17" s="4">
        <f t="shared" si="3"/>
        <v>2.7526147976196135E-2</v>
      </c>
    </row>
    <row r="18" spans="1:23" ht="89.25" customHeight="1" thickTop="1" thickBot="1" x14ac:dyDescent="0.3">
      <c r="A18" s="5" t="s">
        <v>23</v>
      </c>
      <c r="B18" s="5" t="s">
        <v>29</v>
      </c>
      <c r="C18" s="5" t="s">
        <v>25</v>
      </c>
      <c r="D18" s="5" t="s">
        <v>48</v>
      </c>
      <c r="E18" s="5" t="s">
        <v>18</v>
      </c>
      <c r="F18" s="5" t="s">
        <v>21</v>
      </c>
      <c r="G18" s="5" t="s">
        <v>20</v>
      </c>
      <c r="H18" s="6" t="s">
        <v>49</v>
      </c>
      <c r="I18" s="7">
        <v>2163000000</v>
      </c>
      <c r="J18" s="7">
        <v>0</v>
      </c>
      <c r="K18" s="7">
        <v>0</v>
      </c>
      <c r="L18" s="7">
        <v>2163000000</v>
      </c>
      <c r="M18" s="7">
        <v>0</v>
      </c>
      <c r="N18" s="8">
        <f t="shared" si="5"/>
        <v>2163000000</v>
      </c>
      <c r="O18" s="7">
        <v>2163000000</v>
      </c>
      <c r="P18" s="7">
        <v>0</v>
      </c>
      <c r="Q18" s="7">
        <v>2163000000</v>
      </c>
      <c r="R18" s="7">
        <v>0</v>
      </c>
      <c r="S18" s="7">
        <v>0</v>
      </c>
      <c r="T18" s="3">
        <f t="shared" si="0"/>
        <v>0</v>
      </c>
      <c r="U18" s="4">
        <f t="shared" si="1"/>
        <v>1</v>
      </c>
      <c r="V18" s="4">
        <f t="shared" si="2"/>
        <v>0</v>
      </c>
      <c r="W18" s="4">
        <f t="shared" si="3"/>
        <v>0</v>
      </c>
    </row>
    <row r="19" spans="1:23" ht="54.95" customHeight="1" thickTop="1" thickBot="1" x14ac:dyDescent="0.3">
      <c r="A19" s="5" t="s">
        <v>23</v>
      </c>
      <c r="B19" s="5" t="s">
        <v>29</v>
      </c>
      <c r="C19" s="5" t="s">
        <v>25</v>
      </c>
      <c r="D19" s="5" t="s">
        <v>50</v>
      </c>
      <c r="E19" s="5" t="s">
        <v>18</v>
      </c>
      <c r="F19" s="5" t="s">
        <v>21</v>
      </c>
      <c r="G19" s="5" t="s">
        <v>20</v>
      </c>
      <c r="H19" s="6" t="s">
        <v>51</v>
      </c>
      <c r="I19" s="7">
        <v>5181350000</v>
      </c>
      <c r="J19" s="7">
        <v>0</v>
      </c>
      <c r="K19" s="7">
        <v>0</v>
      </c>
      <c r="L19" s="7">
        <v>5181350000</v>
      </c>
      <c r="M19" s="7">
        <v>0</v>
      </c>
      <c r="N19" s="8">
        <f t="shared" si="5"/>
        <v>5181350000</v>
      </c>
      <c r="O19" s="7">
        <v>3988061580</v>
      </c>
      <c r="P19" s="7">
        <v>1193288420</v>
      </c>
      <c r="Q19" s="7">
        <v>978711580</v>
      </c>
      <c r="R19" s="7">
        <v>464464588</v>
      </c>
      <c r="S19" s="7">
        <v>462456204</v>
      </c>
      <c r="T19" s="3">
        <f t="shared" si="0"/>
        <v>4202638420</v>
      </c>
      <c r="U19" s="4">
        <f t="shared" si="1"/>
        <v>0.18889123104982292</v>
      </c>
      <c r="V19" s="4">
        <f t="shared" si="2"/>
        <v>8.9641616181111106E-2</v>
      </c>
      <c r="W19" s="4">
        <f t="shared" si="3"/>
        <v>8.9253998282300948E-2</v>
      </c>
    </row>
    <row r="20" spans="1:23" ht="54.95" customHeight="1" thickTop="1" thickBot="1" x14ac:dyDescent="0.3">
      <c r="A20" s="5" t="s">
        <v>23</v>
      </c>
      <c r="B20" s="5" t="s">
        <v>29</v>
      </c>
      <c r="C20" s="5" t="s">
        <v>25</v>
      </c>
      <c r="D20" s="5" t="s">
        <v>33</v>
      </c>
      <c r="E20" s="5" t="s">
        <v>18</v>
      </c>
      <c r="F20" s="5" t="s">
        <v>21</v>
      </c>
      <c r="G20" s="5" t="s">
        <v>20</v>
      </c>
      <c r="H20" s="6" t="s">
        <v>52</v>
      </c>
      <c r="I20" s="7">
        <v>4948478237</v>
      </c>
      <c r="J20" s="7">
        <v>0</v>
      </c>
      <c r="K20" s="7">
        <v>0</v>
      </c>
      <c r="L20" s="7">
        <v>4948478237</v>
      </c>
      <c r="M20" s="7">
        <v>0</v>
      </c>
      <c r="N20" s="8">
        <f t="shared" si="5"/>
        <v>4948478237</v>
      </c>
      <c r="O20" s="7">
        <v>3405490545</v>
      </c>
      <c r="P20" s="7">
        <v>1542987692</v>
      </c>
      <c r="Q20" s="7">
        <v>3132002334</v>
      </c>
      <c r="R20" s="7">
        <v>1928962834</v>
      </c>
      <c r="S20" s="7">
        <v>1925149447</v>
      </c>
      <c r="T20" s="3">
        <f t="shared" si="0"/>
        <v>1816475903</v>
      </c>
      <c r="U20" s="4">
        <f t="shared" si="1"/>
        <v>0.6329223215698665</v>
      </c>
      <c r="V20" s="4">
        <f t="shared" si="2"/>
        <v>0.3898092992663999</v>
      </c>
      <c r="W20" s="4">
        <f t="shared" si="3"/>
        <v>0.38903868114556284</v>
      </c>
    </row>
    <row r="21" spans="1:23" ht="64.5" customHeight="1" thickTop="1" thickBot="1" x14ac:dyDescent="0.3">
      <c r="A21" s="5" t="s">
        <v>23</v>
      </c>
      <c r="B21" s="5" t="s">
        <v>53</v>
      </c>
      <c r="C21" s="5" t="s">
        <v>25</v>
      </c>
      <c r="D21" s="5" t="s">
        <v>54</v>
      </c>
      <c r="E21" s="5" t="s">
        <v>18</v>
      </c>
      <c r="F21" s="5" t="s">
        <v>21</v>
      </c>
      <c r="G21" s="5" t="s">
        <v>20</v>
      </c>
      <c r="H21" s="6" t="s">
        <v>55</v>
      </c>
      <c r="I21" s="7">
        <v>163050000</v>
      </c>
      <c r="J21" s="7">
        <v>0</v>
      </c>
      <c r="K21" s="7">
        <v>0</v>
      </c>
      <c r="L21" s="7">
        <v>163050000</v>
      </c>
      <c r="M21" s="7">
        <v>0</v>
      </c>
      <c r="N21" s="8">
        <f t="shared" si="5"/>
        <v>163050000</v>
      </c>
      <c r="O21" s="7">
        <v>126007278</v>
      </c>
      <c r="P21" s="7">
        <v>37042722</v>
      </c>
      <c r="Q21" s="7">
        <v>71457278</v>
      </c>
      <c r="R21" s="7">
        <v>40013214</v>
      </c>
      <c r="S21" s="7">
        <v>40013214</v>
      </c>
      <c r="T21" s="3">
        <f t="shared" si="0"/>
        <v>91592722</v>
      </c>
      <c r="U21" s="4">
        <f t="shared" si="1"/>
        <v>0.43825377491567002</v>
      </c>
      <c r="V21" s="4">
        <f t="shared" si="2"/>
        <v>0.24540456301747929</v>
      </c>
      <c r="W21" s="4">
        <f t="shared" si="3"/>
        <v>0.24540456301747929</v>
      </c>
    </row>
    <row r="22" spans="1:23" ht="117" customHeight="1" thickTop="1" thickBot="1" x14ac:dyDescent="0.3">
      <c r="A22" s="5" t="s">
        <v>23</v>
      </c>
      <c r="B22" s="5" t="s">
        <v>53</v>
      </c>
      <c r="C22" s="5" t="s">
        <v>25</v>
      </c>
      <c r="D22" s="5" t="s">
        <v>56</v>
      </c>
      <c r="E22" s="5" t="s">
        <v>18</v>
      </c>
      <c r="F22" s="5" t="s">
        <v>21</v>
      </c>
      <c r="G22" s="5" t="s">
        <v>20</v>
      </c>
      <c r="H22" s="6" t="s">
        <v>57</v>
      </c>
      <c r="I22" s="7">
        <v>300000000</v>
      </c>
      <c r="J22" s="7">
        <v>0</v>
      </c>
      <c r="K22" s="7">
        <v>0</v>
      </c>
      <c r="L22" s="7">
        <v>300000000</v>
      </c>
      <c r="M22" s="7">
        <v>0</v>
      </c>
      <c r="N22" s="8">
        <f t="shared" si="5"/>
        <v>300000000</v>
      </c>
      <c r="O22" s="7">
        <v>280819135</v>
      </c>
      <c r="P22" s="7">
        <v>19180865</v>
      </c>
      <c r="Q22" s="7">
        <v>100819135</v>
      </c>
      <c r="R22" s="7">
        <v>63575655</v>
      </c>
      <c r="S22" s="7">
        <v>63575655</v>
      </c>
      <c r="T22" s="3">
        <f t="shared" si="0"/>
        <v>199180865</v>
      </c>
      <c r="U22" s="4">
        <f t="shared" si="1"/>
        <v>0.33606378333333331</v>
      </c>
      <c r="V22" s="4">
        <f t="shared" si="2"/>
        <v>0.21191884999999999</v>
      </c>
      <c r="W22" s="4">
        <f t="shared" si="3"/>
        <v>0.21191884999999999</v>
      </c>
    </row>
    <row r="23" spans="1:23" ht="111.75" customHeight="1" thickTop="1" thickBot="1" x14ac:dyDescent="0.3">
      <c r="A23" s="5" t="s">
        <v>23</v>
      </c>
      <c r="B23" s="5" t="s">
        <v>53</v>
      </c>
      <c r="C23" s="5" t="s">
        <v>25</v>
      </c>
      <c r="D23" s="5" t="s">
        <v>58</v>
      </c>
      <c r="E23" s="5" t="s">
        <v>18</v>
      </c>
      <c r="F23" s="5" t="s">
        <v>21</v>
      </c>
      <c r="G23" s="5" t="s">
        <v>20</v>
      </c>
      <c r="H23" s="6" t="s">
        <v>59</v>
      </c>
      <c r="I23" s="7">
        <v>144200574</v>
      </c>
      <c r="J23" s="7">
        <v>0</v>
      </c>
      <c r="K23" s="7">
        <v>0</v>
      </c>
      <c r="L23" s="7">
        <v>144200574</v>
      </c>
      <c r="M23" s="7">
        <v>0</v>
      </c>
      <c r="N23" s="8">
        <f t="shared" si="5"/>
        <v>144200574</v>
      </c>
      <c r="O23" s="7">
        <v>70744231.599999994</v>
      </c>
      <c r="P23" s="7">
        <v>73456342.400000006</v>
      </c>
      <c r="Q23" s="7">
        <v>70744231</v>
      </c>
      <c r="R23" s="7">
        <v>15000000</v>
      </c>
      <c r="S23" s="7">
        <v>15000000</v>
      </c>
      <c r="T23" s="3">
        <f t="shared" si="0"/>
        <v>73456343</v>
      </c>
      <c r="U23" s="4">
        <f t="shared" si="1"/>
        <v>0.49059604298107717</v>
      </c>
      <c r="V23" s="4">
        <f t="shared" si="2"/>
        <v>0.10402177733356319</v>
      </c>
      <c r="W23" s="4">
        <f t="shared" si="3"/>
        <v>0.10402177733356319</v>
      </c>
    </row>
    <row r="24" spans="1:23" ht="54.95" customHeight="1" thickTop="1" thickBot="1" x14ac:dyDescent="0.3">
      <c r="A24" s="14"/>
      <c r="B24" s="14"/>
      <c r="C24" s="14"/>
      <c r="D24" s="14"/>
      <c r="E24" s="14"/>
      <c r="F24" s="14"/>
      <c r="G24" s="14"/>
      <c r="H24" s="15" t="s">
        <v>70</v>
      </c>
      <c r="I24" s="11">
        <f t="shared" ref="I24:S24" si="6">SUM(I11:I23)</f>
        <v>68902779948</v>
      </c>
      <c r="J24" s="11">
        <f t="shared" si="6"/>
        <v>23780476336</v>
      </c>
      <c r="K24" s="11">
        <f t="shared" si="6"/>
        <v>0</v>
      </c>
      <c r="L24" s="11">
        <f t="shared" si="6"/>
        <v>92683256284</v>
      </c>
      <c r="M24" s="11">
        <f t="shared" si="6"/>
        <v>0</v>
      </c>
      <c r="N24" s="11">
        <f t="shared" si="6"/>
        <v>92683256284</v>
      </c>
      <c r="O24" s="11">
        <f t="shared" si="6"/>
        <v>87260762235.600006</v>
      </c>
      <c r="P24" s="11">
        <f t="shared" si="6"/>
        <v>5422494048.3999996</v>
      </c>
      <c r="Q24" s="11">
        <f t="shared" si="6"/>
        <v>82157442719</v>
      </c>
      <c r="R24" s="11">
        <f t="shared" si="6"/>
        <v>19456844703</v>
      </c>
      <c r="S24" s="11">
        <f t="shared" si="6"/>
        <v>19330243075</v>
      </c>
      <c r="T24" s="12">
        <f t="shared" si="0"/>
        <v>10525813565</v>
      </c>
      <c r="U24" s="13">
        <f t="shared" si="1"/>
        <v>0.8864324152277645</v>
      </c>
      <c r="V24" s="13">
        <f t="shared" si="2"/>
        <v>0.20992836768035364</v>
      </c>
      <c r="W24" s="13">
        <f t="shared" si="3"/>
        <v>0.2085624076021701</v>
      </c>
    </row>
    <row r="25" spans="1:23" ht="54.95" customHeight="1" thickTop="1" thickBot="1" x14ac:dyDescent="0.3">
      <c r="A25" s="5" t="s">
        <v>23</v>
      </c>
      <c r="B25" s="5" t="s">
        <v>60</v>
      </c>
      <c r="C25" s="5" t="s">
        <v>25</v>
      </c>
      <c r="D25" s="5" t="s">
        <v>54</v>
      </c>
      <c r="E25" s="5" t="s">
        <v>18</v>
      </c>
      <c r="F25" s="5" t="s">
        <v>21</v>
      </c>
      <c r="G25" s="5" t="s">
        <v>20</v>
      </c>
      <c r="H25" s="6" t="s">
        <v>61</v>
      </c>
      <c r="I25" s="7">
        <v>2246121120</v>
      </c>
      <c r="J25" s="7">
        <v>0</v>
      </c>
      <c r="K25" s="7">
        <v>0</v>
      </c>
      <c r="L25" s="7">
        <v>2246121120</v>
      </c>
      <c r="M25" s="7">
        <v>0</v>
      </c>
      <c r="N25" s="8">
        <f>+L25-M25</f>
        <v>2246121120</v>
      </c>
      <c r="O25" s="7">
        <v>2147904098</v>
      </c>
      <c r="P25" s="7">
        <v>98217022</v>
      </c>
      <c r="Q25" s="7">
        <v>1393904098</v>
      </c>
      <c r="R25" s="7">
        <v>869743935</v>
      </c>
      <c r="S25" s="7">
        <v>869743935</v>
      </c>
      <c r="T25" s="3">
        <f t="shared" si="0"/>
        <v>852217022</v>
      </c>
      <c r="U25" s="4">
        <f t="shared" si="1"/>
        <v>0.62058278406642653</v>
      </c>
      <c r="V25" s="4">
        <f t="shared" si="2"/>
        <v>0.38722040733048269</v>
      </c>
      <c r="W25" s="4">
        <f t="shared" si="3"/>
        <v>0.38722040733048269</v>
      </c>
    </row>
    <row r="26" spans="1:23" ht="71.25" customHeight="1" thickTop="1" thickBot="1" x14ac:dyDescent="0.3">
      <c r="A26" s="5" t="s">
        <v>23</v>
      </c>
      <c r="B26" s="5" t="s">
        <v>60</v>
      </c>
      <c r="C26" s="5" t="s">
        <v>25</v>
      </c>
      <c r="D26" s="5" t="s">
        <v>56</v>
      </c>
      <c r="E26" s="5" t="s">
        <v>18</v>
      </c>
      <c r="F26" s="5" t="s">
        <v>21</v>
      </c>
      <c r="G26" s="5" t="s">
        <v>20</v>
      </c>
      <c r="H26" s="6" t="s">
        <v>62</v>
      </c>
      <c r="I26" s="7">
        <v>1278000000</v>
      </c>
      <c r="J26" s="7">
        <v>0</v>
      </c>
      <c r="K26" s="7">
        <v>0</v>
      </c>
      <c r="L26" s="7">
        <v>1278000000</v>
      </c>
      <c r="M26" s="7">
        <v>0</v>
      </c>
      <c r="N26" s="8">
        <f>+L26-M26</f>
        <v>1278000000</v>
      </c>
      <c r="O26" s="7">
        <v>1262476810.7</v>
      </c>
      <c r="P26" s="7">
        <v>15523189.300000001</v>
      </c>
      <c r="Q26" s="7">
        <v>1037551844.65</v>
      </c>
      <c r="R26" s="7">
        <v>452562754.64999998</v>
      </c>
      <c r="S26" s="7">
        <v>440839172.64999998</v>
      </c>
      <c r="T26" s="3">
        <f t="shared" si="0"/>
        <v>240448155.35000002</v>
      </c>
      <c r="U26" s="4">
        <f t="shared" si="1"/>
        <v>0.81185590348200309</v>
      </c>
      <c r="V26" s="4">
        <f t="shared" si="2"/>
        <v>0.35411796138497653</v>
      </c>
      <c r="W26" s="4">
        <f t="shared" si="3"/>
        <v>0.34494457953834112</v>
      </c>
    </row>
    <row r="27" spans="1:23" ht="54.95" customHeight="1" thickTop="1" thickBot="1" x14ac:dyDescent="0.3">
      <c r="A27" s="14"/>
      <c r="B27" s="14"/>
      <c r="C27" s="14"/>
      <c r="D27" s="14"/>
      <c r="E27" s="14"/>
      <c r="F27" s="14"/>
      <c r="G27" s="14"/>
      <c r="H27" s="15" t="s">
        <v>71</v>
      </c>
      <c r="I27" s="11">
        <f>+I25+I26</f>
        <v>3524121120</v>
      </c>
      <c r="J27" s="11">
        <f t="shared" ref="J27:S27" si="7">+J25+J26</f>
        <v>0</v>
      </c>
      <c r="K27" s="11">
        <f t="shared" si="7"/>
        <v>0</v>
      </c>
      <c r="L27" s="11">
        <f t="shared" si="7"/>
        <v>3524121120</v>
      </c>
      <c r="M27" s="11">
        <f t="shared" si="7"/>
        <v>0</v>
      </c>
      <c r="N27" s="11">
        <f t="shared" si="7"/>
        <v>3524121120</v>
      </c>
      <c r="O27" s="11">
        <f t="shared" si="7"/>
        <v>3410380908.6999998</v>
      </c>
      <c r="P27" s="11">
        <f t="shared" si="7"/>
        <v>113740211.3</v>
      </c>
      <c r="Q27" s="11">
        <f t="shared" si="7"/>
        <v>2431455942.6500001</v>
      </c>
      <c r="R27" s="11">
        <f t="shared" si="7"/>
        <v>1322306689.6500001</v>
      </c>
      <c r="S27" s="11">
        <f t="shared" si="7"/>
        <v>1310583107.6500001</v>
      </c>
      <c r="T27" s="12">
        <f t="shared" si="0"/>
        <v>1092665177.3499999</v>
      </c>
      <c r="U27" s="13">
        <f t="shared" si="1"/>
        <v>0.68994675831402752</v>
      </c>
      <c r="V27" s="13">
        <f t="shared" si="2"/>
        <v>0.3752160168802598</v>
      </c>
      <c r="W27" s="13">
        <f t="shared" si="3"/>
        <v>0.37188934858459122</v>
      </c>
    </row>
    <row r="28" spans="1:23" ht="72" customHeight="1" thickTop="1" thickBot="1" x14ac:dyDescent="0.3">
      <c r="A28" s="5" t="s">
        <v>23</v>
      </c>
      <c r="B28" s="5" t="s">
        <v>29</v>
      </c>
      <c r="C28" s="5" t="s">
        <v>25</v>
      </c>
      <c r="D28" s="5" t="s">
        <v>34</v>
      </c>
      <c r="E28" s="5" t="s">
        <v>18</v>
      </c>
      <c r="F28" s="5" t="s">
        <v>21</v>
      </c>
      <c r="G28" s="5" t="s">
        <v>20</v>
      </c>
      <c r="H28" s="6" t="s">
        <v>35</v>
      </c>
      <c r="I28" s="7">
        <v>4500000000</v>
      </c>
      <c r="J28" s="7">
        <v>0</v>
      </c>
      <c r="K28" s="7">
        <v>0</v>
      </c>
      <c r="L28" s="7">
        <v>4500000000</v>
      </c>
      <c r="M28" s="7">
        <v>0</v>
      </c>
      <c r="N28" s="8">
        <f>+L28-M28</f>
        <v>4500000000</v>
      </c>
      <c r="O28" s="7">
        <v>2947642699.5</v>
      </c>
      <c r="P28" s="7">
        <v>1552357300.5</v>
      </c>
      <c r="Q28" s="7">
        <v>2555102750.5</v>
      </c>
      <c r="R28" s="7">
        <v>1273995925.5</v>
      </c>
      <c r="S28" s="7">
        <v>1212222992.5</v>
      </c>
      <c r="T28" s="3">
        <f t="shared" si="0"/>
        <v>1944897249.5</v>
      </c>
      <c r="U28" s="4">
        <f t="shared" si="1"/>
        <v>0.56780061122222225</v>
      </c>
      <c r="V28" s="4">
        <f t="shared" si="2"/>
        <v>0.28311020566666667</v>
      </c>
      <c r="W28" s="4">
        <f t="shared" si="3"/>
        <v>0.2693828872222222</v>
      </c>
    </row>
    <row r="29" spans="1:23" ht="75.75" customHeight="1" thickTop="1" thickBot="1" x14ac:dyDescent="0.3">
      <c r="A29" s="5" t="s">
        <v>23</v>
      </c>
      <c r="B29" s="5" t="s">
        <v>29</v>
      </c>
      <c r="C29" s="5" t="s">
        <v>25</v>
      </c>
      <c r="D29" s="5" t="s">
        <v>46</v>
      </c>
      <c r="E29" s="5" t="s">
        <v>18</v>
      </c>
      <c r="F29" s="5" t="s">
        <v>19</v>
      </c>
      <c r="G29" s="5" t="s">
        <v>20</v>
      </c>
      <c r="H29" s="6" t="s">
        <v>47</v>
      </c>
      <c r="I29" s="7">
        <v>126948897025</v>
      </c>
      <c r="J29" s="7">
        <v>0</v>
      </c>
      <c r="K29" s="7">
        <v>0</v>
      </c>
      <c r="L29" s="7">
        <v>126948897025</v>
      </c>
      <c r="M29" s="7">
        <v>68191739968</v>
      </c>
      <c r="N29" s="8">
        <f>+L29-M29</f>
        <v>58757157057</v>
      </c>
      <c r="O29" s="7">
        <v>58757157057</v>
      </c>
      <c r="P29" s="7">
        <v>0</v>
      </c>
      <c r="Q29" s="7">
        <v>58757157057</v>
      </c>
      <c r="R29" s="7">
        <v>0</v>
      </c>
      <c r="S29" s="7">
        <v>0</v>
      </c>
      <c r="T29" s="3">
        <f t="shared" si="0"/>
        <v>0</v>
      </c>
      <c r="U29" s="4">
        <f t="shared" si="1"/>
        <v>1</v>
      </c>
      <c r="V29" s="4">
        <f t="shared" si="2"/>
        <v>0</v>
      </c>
      <c r="W29" s="4">
        <f t="shared" si="3"/>
        <v>0</v>
      </c>
    </row>
    <row r="30" spans="1:23" ht="38.25" customHeight="1" thickTop="1" thickBot="1" x14ac:dyDescent="0.3">
      <c r="A30" s="14"/>
      <c r="B30" s="14"/>
      <c r="C30" s="14"/>
      <c r="D30" s="14"/>
      <c r="E30" s="14"/>
      <c r="F30" s="14"/>
      <c r="G30" s="14"/>
      <c r="H30" s="15" t="s">
        <v>72</v>
      </c>
      <c r="I30" s="11">
        <f>+I28+I29</f>
        <v>131448897025</v>
      </c>
      <c r="J30" s="11">
        <f t="shared" ref="J30:S30" si="8">+J28+J29</f>
        <v>0</v>
      </c>
      <c r="K30" s="11">
        <f t="shared" si="8"/>
        <v>0</v>
      </c>
      <c r="L30" s="11">
        <f t="shared" si="8"/>
        <v>131448897025</v>
      </c>
      <c r="M30" s="11">
        <f t="shared" si="8"/>
        <v>68191739968</v>
      </c>
      <c r="N30" s="11">
        <f t="shared" si="8"/>
        <v>63257157057</v>
      </c>
      <c r="O30" s="11">
        <f t="shared" si="8"/>
        <v>61704799756.5</v>
      </c>
      <c r="P30" s="11">
        <f t="shared" si="8"/>
        <v>1552357300.5</v>
      </c>
      <c r="Q30" s="11">
        <f t="shared" si="8"/>
        <v>61312259807.5</v>
      </c>
      <c r="R30" s="11">
        <f t="shared" si="8"/>
        <v>1273995925.5</v>
      </c>
      <c r="S30" s="11">
        <f t="shared" si="8"/>
        <v>1212222992.5</v>
      </c>
      <c r="T30" s="12">
        <f t="shared" si="0"/>
        <v>1944897249.5</v>
      </c>
      <c r="U30" s="13">
        <f t="shared" si="1"/>
        <v>0.96925411542369055</v>
      </c>
      <c r="V30" s="13">
        <f t="shared" si="2"/>
        <v>2.0139949134167109E-2</v>
      </c>
      <c r="W30" s="13">
        <f t="shared" si="3"/>
        <v>1.9163412472167941E-2</v>
      </c>
    </row>
    <row r="31" spans="1:23" ht="34.5" customHeight="1" thickTop="1" thickBot="1" x14ac:dyDescent="0.3">
      <c r="A31" s="5"/>
      <c r="B31" s="5"/>
      <c r="C31" s="5"/>
      <c r="D31" s="5"/>
      <c r="E31" s="5"/>
      <c r="F31" s="5"/>
      <c r="G31" s="5"/>
      <c r="H31" s="6" t="s">
        <v>73</v>
      </c>
      <c r="I31" s="7">
        <f t="shared" ref="I31:S31" si="9">+I10+I24+I27+I30</f>
        <v>228667186093</v>
      </c>
      <c r="J31" s="7">
        <f t="shared" si="9"/>
        <v>23780476336</v>
      </c>
      <c r="K31" s="7">
        <f t="shared" si="9"/>
        <v>0</v>
      </c>
      <c r="L31" s="7">
        <f t="shared" si="9"/>
        <v>252447662429</v>
      </c>
      <c r="M31" s="7">
        <f t="shared" si="9"/>
        <v>68191739968</v>
      </c>
      <c r="N31" s="7">
        <f t="shared" si="9"/>
        <v>184255922461</v>
      </c>
      <c r="O31" s="7">
        <f t="shared" si="9"/>
        <v>176248114346.37</v>
      </c>
      <c r="P31" s="7">
        <f t="shared" si="9"/>
        <v>8007808114.6300001</v>
      </c>
      <c r="Q31" s="7">
        <f t="shared" si="9"/>
        <v>167611763653.09</v>
      </c>
      <c r="R31" s="7">
        <f t="shared" si="9"/>
        <v>28072119479.209999</v>
      </c>
      <c r="S31" s="7">
        <f t="shared" si="9"/>
        <v>27843059621.209999</v>
      </c>
      <c r="T31" s="3">
        <f t="shared" si="0"/>
        <v>16644158807.910004</v>
      </c>
      <c r="U31" s="4">
        <f t="shared" si="1"/>
        <v>0.90966825605601398</v>
      </c>
      <c r="V31" s="4">
        <f t="shared" si="2"/>
        <v>0.15235396021070532</v>
      </c>
      <c r="W31" s="4">
        <f t="shared" si="3"/>
        <v>0.15111079877013625</v>
      </c>
    </row>
    <row r="32" spans="1:23" ht="15.75" thickTop="1" x14ac:dyDescent="0.25">
      <c r="A32" s="16" t="s">
        <v>74</v>
      </c>
      <c r="B32" s="16"/>
      <c r="C32" s="16"/>
      <c r="D32" s="16"/>
      <c r="E32" s="16"/>
      <c r="F32" s="16"/>
      <c r="G32" s="17"/>
      <c r="H32" s="17"/>
      <c r="I32" s="17"/>
      <c r="J32" s="17"/>
      <c r="K32" s="18"/>
      <c r="L32" s="18"/>
      <c r="M32" s="19"/>
      <c r="N32" s="18"/>
      <c r="O32" s="18"/>
      <c r="P32" s="17"/>
      <c r="Q32" s="17"/>
      <c r="R32" s="20"/>
      <c r="S32" s="20"/>
      <c r="T32" s="20"/>
    </row>
    <row r="33" spans="1:20" x14ac:dyDescent="0.25">
      <c r="A33" s="17" t="s">
        <v>75</v>
      </c>
      <c r="B33" s="17"/>
      <c r="C33" s="17"/>
      <c r="D33" s="17"/>
      <c r="E33" s="17"/>
      <c r="F33" s="17"/>
      <c r="G33" s="17"/>
      <c r="H33" s="17"/>
      <c r="I33" s="17"/>
      <c r="J33" s="17"/>
      <c r="K33" s="18"/>
      <c r="L33" s="18"/>
      <c r="M33" s="19"/>
      <c r="N33" s="18"/>
      <c r="O33" s="18"/>
      <c r="P33" s="17"/>
      <c r="Q33" s="17"/>
      <c r="R33" s="20"/>
      <c r="S33" s="20"/>
      <c r="T33" s="20"/>
    </row>
    <row r="34" spans="1:20" x14ac:dyDescent="0.25">
      <c r="A34" s="17" t="s">
        <v>76</v>
      </c>
      <c r="B34" s="17"/>
      <c r="C34" s="17"/>
      <c r="D34" s="17"/>
      <c r="E34" s="17"/>
      <c r="F34" s="17"/>
      <c r="G34" s="17"/>
      <c r="H34" s="17"/>
      <c r="I34" s="17"/>
      <c r="J34" s="17"/>
      <c r="K34" s="18"/>
      <c r="L34" s="18"/>
      <c r="M34" s="19"/>
      <c r="N34" s="18"/>
      <c r="O34" s="18"/>
      <c r="P34" s="17"/>
      <c r="Q34" s="17"/>
      <c r="R34" s="20"/>
      <c r="S34" s="20"/>
      <c r="T34" s="20"/>
    </row>
    <row r="35" spans="1:20" x14ac:dyDescent="0.25">
      <c r="A35" s="17" t="s">
        <v>77</v>
      </c>
      <c r="B35" s="17"/>
      <c r="C35" s="17"/>
      <c r="D35" s="17"/>
      <c r="E35" s="17"/>
      <c r="F35" s="17"/>
      <c r="G35" s="17"/>
      <c r="H35" s="17"/>
      <c r="I35" s="17"/>
      <c r="J35" s="17"/>
      <c r="K35" s="18"/>
      <c r="L35" s="18"/>
      <c r="M35" s="19"/>
      <c r="N35" s="18"/>
      <c r="O35" s="21"/>
      <c r="P35" s="17"/>
      <c r="Q35" s="17"/>
      <c r="R35" s="20"/>
      <c r="S35" s="20"/>
      <c r="T35" s="20"/>
    </row>
    <row r="36" spans="1:20" x14ac:dyDescent="0.25">
      <c r="A36" s="20"/>
      <c r="B36" s="20"/>
      <c r="C36" s="20"/>
    </row>
    <row r="37" spans="1:20" x14ac:dyDescent="0.25">
      <c r="A37" s="20"/>
      <c r="B37" s="20"/>
      <c r="C37" s="20"/>
    </row>
    <row r="38" spans="1:20" x14ac:dyDescent="0.25">
      <c r="S38" s="20"/>
      <c r="T38" s="20"/>
    </row>
    <row r="39" spans="1:20" x14ac:dyDescent="0.25">
      <c r="S39" s="20"/>
      <c r="T39" s="20"/>
    </row>
    <row r="62" ht="30.75" customHeight="1" x14ac:dyDescent="0.25"/>
    <row r="63" ht="33.950000000000003" customHeight="1" x14ac:dyDescent="0.25"/>
    <row r="65" ht="35.1" customHeight="1" x14ac:dyDescent="0.25"/>
    <row r="66" ht="35.1" customHeight="1" x14ac:dyDescent="0.25"/>
    <row r="67" ht="35.1" customHeight="1" x14ac:dyDescent="0.25"/>
    <row r="68" ht="35.1" customHeight="1" x14ac:dyDescent="0.25"/>
    <row r="69" ht="35.1" customHeight="1" x14ac:dyDescent="0.25"/>
    <row r="70" ht="35.1" customHeight="1" x14ac:dyDescent="0.25"/>
    <row r="71" ht="35.1" customHeight="1" x14ac:dyDescent="0.25"/>
    <row r="72" ht="35.1" customHeight="1" x14ac:dyDescent="0.25"/>
    <row r="73" ht="35.1" customHeight="1" x14ac:dyDescent="0.25"/>
    <row r="74" ht="35.1" customHeight="1" x14ac:dyDescent="0.25"/>
    <row r="75" ht="35.1" customHeight="1" x14ac:dyDescent="0.25"/>
    <row r="76" ht="35.1" customHeight="1" x14ac:dyDescent="0.25"/>
    <row r="77" ht="35.1" customHeight="1" x14ac:dyDescent="0.25"/>
    <row r="78" ht="35.1" customHeight="1" x14ac:dyDescent="0.25"/>
    <row r="79" ht="35.1" customHeight="1" x14ac:dyDescent="0.25"/>
  </sheetData>
  <mergeCells count="4">
    <mergeCell ref="A2:W2"/>
    <mergeCell ref="A3:W3"/>
    <mergeCell ref="A4:W4"/>
    <mergeCell ref="S5:W5"/>
  </mergeCells>
  <printOptions horizontalCentered="1"/>
  <pageMargins left="0.39370078740157483" right="0" top="0.78740157480314965" bottom="0.78740157480314965"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GASTOS DE INVERSION </vt:lpstr>
      <vt:lpstr>'GASTOS DE 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2020-10-05T14:24:08Z</cp:lastPrinted>
  <dcterms:created xsi:type="dcterms:W3CDTF">2020-10-01T13:16:09Z</dcterms:created>
  <dcterms:modified xsi:type="dcterms:W3CDTF">2020-10-05T14:59:14Z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