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<sst xmlns="http://schemas.openxmlformats.org/spreadsheetml/2006/main" count="74" uniqueCount="33">
  <si>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</si>
  <si>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</si>
  <si>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</si>
  <si>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</si>
  <si>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</si>
  <si>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</si>
  <si>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</si>
  <si>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</si>
  <si>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</si>
  <si>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</si>
  <si>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</si>
  <si>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</si>
  <si>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</si>
  <si>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</si>
  <si>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</si>
  <si>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</si>
  <si>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</si>
  <si>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</si>
  <si>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</si>
  <si>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</si>
  <si>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</si>
  <si>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</si>
  <si>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</si>
  <si>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</si>
  <si>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</si>
  <si>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</si>
  <si>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</si>
  <si>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</si>
  <si>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</si>
  <si>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</si>
  <si>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</si>
  <si>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OCTUBRE 31 DE 2020</t>
  </si>
  <si>
    <t>GENERADO : NOVIEMBRE 03 DE 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</si>
</sst>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  <font>
      <b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5" fillId="33" borderId="14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4" fontId="56" fillId="33" borderId="15" xfId="0" applyNumberFormat="1" applyFont="1" applyFill="1" applyBorder="1" applyAlignment="1">
      <alignment horizontal="center" vertical="justify" wrapText="1"/>
    </xf>
    <xf numFmtId="0" fontId="56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7" fillId="0" borderId="0" xfId="0" applyNumberFormat="1" applyFont="1" applyFill="1" applyBorder="1" applyAlignment="1">
      <alignment horizontal="right" vertical="center" wrapText="1" readingOrder="1"/>
    </xf>
    <xf numFmtId="0" fontId="58" fillId="34" borderId="15" xfId="0" applyFont="1" applyFill="1" applyBorder="1" applyAlignment="1">
      <alignment horizontal="center" vertical="justify" wrapText="1"/>
    </xf>
    <xf numFmtId="0" fontId="58" fillId="34" borderId="15" xfId="0" applyFont="1" applyFill="1" applyBorder="1" applyAlignment="1">
      <alignment horizontal="center" vertical="justify"/>
    </xf>
    <xf numFmtId="0" fontId="58" fillId="34" borderId="16" xfId="0" applyFont="1" applyFill="1" applyBorder="1" applyAlignment="1">
      <alignment horizontal="center" vertical="justify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5" fillId="36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1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4" fontId="8" fillId="36" borderId="0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2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3" fillId="5" borderId="19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  <xf numFmtId="4" fontId="6" fillId="35" borderId="22" xfId="0" applyNumberFormat="1" applyFont="1" applyFill="1" applyBorder="1" applyAlignment="1">
      <alignment horizontal="right" vertical="center" wrapText="1"/>
    </xf>
    <xf numFmtId="10" fontId="6" fillId="35" borderId="22" xfId="0" applyNumberFormat="1" applyFont="1" applyFill="1" applyBorder="1" applyAlignment="1">
      <alignment horizontal="right" vertical="center" wrapText="1"/>
    </xf>
    <xf numFmtId="10" fontId="6" fillId="35" borderId="23" xfId="0" applyNumberFormat="1" applyFont="1" applyFill="1" applyBorder="1" applyAlignment="1">
      <alignment horizontal="right" vertical="center" wrapText="1"/>
    </xf>
    <xf numFmtId="10" fontId="61" fillId="35" borderId="0" xfId="0" applyNumberFormat="1" applyFont="1" applyFill="1" applyBorder="1" applyAlignment="1">
      <alignment horizontal="right" vertical="center" wrapText="1"/>
    </xf>
    <xf numFmtId="10" fontId="61" fillId="35" borderId="22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5" borderId="21" xfId="0" applyNumberFormat="1" applyFont="1" applyFill="1" applyBorder="1" applyAlignment="1">
      <alignment horizontal="right" vertical="center" wrapText="1"/>
    </xf>
    <xf numFmtId="4" fontId="63" fillId="35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9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6" fillId="35" borderId="0" xfId="0" applyNumberFormat="1" applyFont="1" applyFill="1" applyBorder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left" vertical="center"/>
    </xf>
    <xf numFmtId="4" fontId="61" fillId="35" borderId="0" xfId="0" applyNumberFormat="1" applyFont="1" applyFill="1" applyBorder="1" applyAlignment="1">
      <alignment horizontal="right" vertical="center" wrapText="1"/>
    </xf>
    <xf numFmtId="4" fontId="61" fillId="35" borderId="12" xfId="0" applyNumberFormat="1" applyFont="1" applyFill="1" applyBorder="1" applyAlignment="1">
      <alignment horizontal="right" vertical="center" wrapText="1"/>
    </xf>
    <xf numFmtId="10" fontId="61" fillId="35" borderId="17" xfId="0" applyNumberFormat="1" applyFont="1" applyFill="1" applyBorder="1" applyAlignment="1">
      <alignment horizontal="right" vertical="center" wrapText="1"/>
    </xf>
    <xf numFmtId="4" fontId="64" fillId="35" borderId="0" xfId="0" applyNumberFormat="1" applyFont="1" applyFill="1" applyAlignment="1">
      <alignment horizontal="right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33">
      <selection activeCell="E47" sqref="E47"/>
    </sheetView>
  </sheetViews>
  <sheetFormatPr defaultColWidth="11.421875" defaultRowHeight="12.75"/>
  <cols>
    <col min="1" max="1" width="2.57421875" style="0" customWidth="1"/>
    <col min="2" max="2" width="24.2812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7" width="19.8515625" style="0" customWidth="1"/>
    <col min="8" max="8" width="18.28125" style="0" customWidth="1"/>
    <col min="9" max="9" width="17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1" customHeight="1">
      <c r="A3" s="112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32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16</v>
      </c>
      <c r="D5" s="23" t="s">
        <v>10</v>
      </c>
      <c r="E5" s="22" t="s">
        <v>24</v>
      </c>
      <c r="F5" s="22" t="s">
        <v>25</v>
      </c>
      <c r="G5" s="23" t="s">
        <v>27</v>
      </c>
      <c r="H5" s="23" t="s">
        <v>29</v>
      </c>
      <c r="I5" s="23" t="s">
        <v>23</v>
      </c>
      <c r="J5" s="66" t="s">
        <v>11</v>
      </c>
      <c r="K5" s="27" t="s">
        <v>14</v>
      </c>
      <c r="L5" s="28" t="s">
        <v>12</v>
      </c>
      <c r="M5" s="29" t="s">
        <v>13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64" t="s">
        <v>3</v>
      </c>
      <c r="B7" s="63" t="s">
        <v>0</v>
      </c>
      <c r="C7" s="33">
        <f>SUM(C8:C11)</f>
        <v>393304915000</v>
      </c>
      <c r="D7" s="33">
        <f aca="true" t="shared" si="0" ref="D7:I7">SUM(D8:D11)</f>
        <v>495832765000</v>
      </c>
      <c r="E7" s="33">
        <f t="shared" si="0"/>
        <v>6554555000</v>
      </c>
      <c r="F7" s="33">
        <f t="shared" si="0"/>
        <v>489278210000</v>
      </c>
      <c r="G7" s="33">
        <f t="shared" si="0"/>
        <v>408105720569.83</v>
      </c>
      <c r="H7" s="33">
        <f t="shared" si="0"/>
        <v>361329345323.95996</v>
      </c>
      <c r="I7" s="33">
        <f t="shared" si="0"/>
        <v>348108823066.11</v>
      </c>
      <c r="J7" s="69">
        <f aca="true" t="shared" si="1" ref="J7:J12">+F7-G7</f>
        <v>81172489430.16998</v>
      </c>
      <c r="K7" s="86">
        <f aca="true" t="shared" si="2" ref="K7:K12">+G7/F7</f>
        <v>0.8340974771180388</v>
      </c>
      <c r="L7" s="86">
        <f aca="true" t="shared" si="3" ref="L7:L12">+H7/F7</f>
        <v>0.7384946599685278</v>
      </c>
      <c r="M7" s="51">
        <f aca="true" t="shared" si="4" ref="M7:M12">+I7/F7</f>
        <v>0.7114742000591238</v>
      </c>
    </row>
    <row r="8" spans="1:13" ht="29.25" customHeight="1">
      <c r="A8" s="36"/>
      <c r="B8" s="37" t="s">
        <v>1</v>
      </c>
      <c r="C8" s="32">
        <f aca="true" t="shared" si="5" ref="C8:E9">+C22+C36</f>
        <v>52247396000</v>
      </c>
      <c r="D8" s="32">
        <f t="shared" si="5"/>
        <v>52247396000</v>
      </c>
      <c r="E8" s="32">
        <f t="shared" si="5"/>
        <v>554555000</v>
      </c>
      <c r="F8" s="32">
        <f>+D8-E8</f>
        <v>51692841000</v>
      </c>
      <c r="G8" s="32">
        <f aca="true" t="shared" si="6" ref="G8:I9">+G22+G36</f>
        <v>40014650918.729996</v>
      </c>
      <c r="H8" s="32">
        <f t="shared" si="6"/>
        <v>39816551695.729996</v>
      </c>
      <c r="I8" s="32">
        <f t="shared" si="6"/>
        <v>39786721802.13</v>
      </c>
      <c r="J8" s="109">
        <f t="shared" si="1"/>
        <v>11678190081.270004</v>
      </c>
      <c r="K8" s="38">
        <f t="shared" si="2"/>
        <v>0.774084963113751</v>
      </c>
      <c r="L8" s="38">
        <f t="shared" si="3"/>
        <v>0.7702527260153876</v>
      </c>
      <c r="M8" s="39">
        <f t="shared" si="4"/>
        <v>0.769675665574852</v>
      </c>
    </row>
    <row r="9" spans="1:13" ht="25.5" customHeight="1">
      <c r="A9" s="36"/>
      <c r="B9" s="41" t="s">
        <v>20</v>
      </c>
      <c r="C9" s="32">
        <f t="shared" si="5"/>
        <v>21345099000</v>
      </c>
      <c r="D9" s="32">
        <f t="shared" si="5"/>
        <v>21345099000</v>
      </c>
      <c r="E9" s="32">
        <f t="shared" si="5"/>
        <v>0</v>
      </c>
      <c r="F9" s="32">
        <f>+D9-E9</f>
        <v>21345099000</v>
      </c>
      <c r="G9" s="32">
        <f t="shared" si="6"/>
        <v>18977509021.27</v>
      </c>
      <c r="H9" s="32">
        <f t="shared" si="6"/>
        <v>14015612577.060001</v>
      </c>
      <c r="I9" s="32">
        <f t="shared" si="6"/>
        <v>13681708181.810001</v>
      </c>
      <c r="J9" s="109">
        <f t="shared" si="1"/>
        <v>2367589978.7299995</v>
      </c>
      <c r="K9" s="38">
        <f t="shared" si="2"/>
        <v>0.889080393643056</v>
      </c>
      <c r="L9" s="38">
        <f t="shared" si="3"/>
        <v>0.6566197035235115</v>
      </c>
      <c r="M9" s="39">
        <f t="shared" si="4"/>
        <v>0.6409765624329032</v>
      </c>
    </row>
    <row r="10" spans="1:13" ht="26.25" customHeight="1">
      <c r="A10" s="36"/>
      <c r="B10" s="37" t="s">
        <v>8</v>
      </c>
      <c r="C10" s="32">
        <f>+C24+C38</f>
        <v>307251533000</v>
      </c>
      <c r="D10" s="32">
        <f aca="true" t="shared" si="7" ref="D10:I10">+D24+D38</f>
        <v>409779383000</v>
      </c>
      <c r="E10" s="32">
        <f t="shared" si="7"/>
        <v>6000000000</v>
      </c>
      <c r="F10" s="32">
        <f t="shared" si="7"/>
        <v>403779383000</v>
      </c>
      <c r="G10" s="32">
        <f t="shared" si="7"/>
        <v>337538432668.83</v>
      </c>
      <c r="H10" s="32">
        <f t="shared" si="7"/>
        <v>295922305351.17</v>
      </c>
      <c r="I10" s="32">
        <f t="shared" si="7"/>
        <v>283065517382.17</v>
      </c>
      <c r="J10" s="109">
        <f t="shared" si="1"/>
        <v>66240950331.16998</v>
      </c>
      <c r="K10" s="38">
        <f t="shared" si="2"/>
        <v>0.835947665680667</v>
      </c>
      <c r="L10" s="38">
        <f t="shared" si="3"/>
        <v>0.7328811668206695</v>
      </c>
      <c r="M10" s="39">
        <f t="shared" si="4"/>
        <v>0.701040046371486</v>
      </c>
    </row>
    <row r="11" spans="1:13" ht="37.5" customHeight="1">
      <c r="A11" s="36"/>
      <c r="B11" s="42" t="s">
        <v>28</v>
      </c>
      <c r="C11" s="32">
        <f aca="true" t="shared" si="8" ref="C11:I12">+C25+C39</f>
        <v>12460887000</v>
      </c>
      <c r="D11" s="32">
        <f>+D25+D39</f>
        <v>12460887000</v>
      </c>
      <c r="E11" s="32">
        <f t="shared" si="8"/>
        <v>0</v>
      </c>
      <c r="F11" s="32">
        <f>+D11-E11</f>
        <v>12460887000</v>
      </c>
      <c r="G11" s="32">
        <f>+G25+G39</f>
        <v>11575127961</v>
      </c>
      <c r="H11" s="32">
        <f>+H25+H39</f>
        <v>11574875700</v>
      </c>
      <c r="I11" s="32">
        <f>+I25+I39</f>
        <v>11574875700</v>
      </c>
      <c r="J11" s="109">
        <f t="shared" si="1"/>
        <v>885759039</v>
      </c>
      <c r="K11" s="38">
        <f t="shared" si="2"/>
        <v>0.9289168548755798</v>
      </c>
      <c r="L11" s="38">
        <f t="shared" si="3"/>
        <v>0.9288966106505901</v>
      </c>
      <c r="M11" s="39">
        <f t="shared" si="4"/>
        <v>0.9288966106505901</v>
      </c>
    </row>
    <row r="12" spans="1:13" ht="18.75" customHeight="1">
      <c r="A12" s="49" t="s">
        <v>4</v>
      </c>
      <c r="B12" s="63" t="s">
        <v>2</v>
      </c>
      <c r="C12" s="33">
        <f t="shared" si="8"/>
        <v>228667186093</v>
      </c>
      <c r="D12" s="33">
        <f t="shared" si="8"/>
        <v>252447662429</v>
      </c>
      <c r="E12" s="33">
        <f t="shared" si="8"/>
        <v>68191739968</v>
      </c>
      <c r="F12" s="33">
        <f t="shared" si="8"/>
        <v>184255922461</v>
      </c>
      <c r="G12" s="33">
        <f t="shared" si="8"/>
        <v>173459840829.79</v>
      </c>
      <c r="H12" s="33">
        <f t="shared" si="8"/>
        <v>33031156108.100002</v>
      </c>
      <c r="I12" s="33">
        <f t="shared" si="8"/>
        <v>32423458630.100002</v>
      </c>
      <c r="J12" s="69">
        <f t="shared" si="1"/>
        <v>10796081631.209991</v>
      </c>
      <c r="K12" s="86">
        <f t="shared" si="2"/>
        <v>0.9414071391192589</v>
      </c>
      <c r="L12" s="86">
        <f t="shared" si="3"/>
        <v>0.17926781221966662</v>
      </c>
      <c r="M12" s="51">
        <f t="shared" si="4"/>
        <v>0.17596969582870706</v>
      </c>
    </row>
    <row r="13" spans="1:13" ht="8.25" customHeight="1">
      <c r="A13" s="43"/>
      <c r="B13" s="44"/>
      <c r="C13" s="45"/>
      <c r="D13" s="35"/>
      <c r="E13" s="35"/>
      <c r="F13" s="35"/>
      <c r="G13" s="35"/>
      <c r="H13" s="35"/>
      <c r="I13" s="35"/>
      <c r="J13" s="88"/>
      <c r="K13" s="46"/>
      <c r="L13" s="46"/>
      <c r="M13" s="47"/>
    </row>
    <row r="14" spans="1:13" ht="15.75" customHeight="1" thickBot="1">
      <c r="A14" s="81" t="s">
        <v>5</v>
      </c>
      <c r="B14" s="82" t="s">
        <v>6</v>
      </c>
      <c r="C14" s="83">
        <f>+C28+C42</f>
        <v>621972101093</v>
      </c>
      <c r="D14" s="83">
        <f aca="true" t="shared" si="9" ref="D14:I14">+D28+D42</f>
        <v>748280427429</v>
      </c>
      <c r="E14" s="83">
        <f t="shared" si="9"/>
        <v>74746294968</v>
      </c>
      <c r="F14" s="83">
        <f t="shared" si="9"/>
        <v>673534132461</v>
      </c>
      <c r="G14" s="83">
        <f t="shared" si="9"/>
        <v>581565561399.6201</v>
      </c>
      <c r="H14" s="83">
        <f t="shared" si="9"/>
        <v>394360501432.05994</v>
      </c>
      <c r="I14" s="83">
        <f t="shared" si="9"/>
        <v>380532281696.20996</v>
      </c>
      <c r="J14" s="89">
        <f>+F14-G14</f>
        <v>91968571061.37988</v>
      </c>
      <c r="K14" s="87">
        <f>+G14/F14</f>
        <v>0.8634537336284065</v>
      </c>
      <c r="L14" s="87">
        <f>+H14/F14</f>
        <v>0.5855093044670528</v>
      </c>
      <c r="M14" s="85">
        <f>+I14/F14</f>
        <v>0.5649784670983161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0" t="s">
        <v>18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6.5" customHeight="1">
      <c r="A17" s="110" t="s">
        <v>31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16</v>
      </c>
      <c r="D19" s="22" t="s">
        <v>10</v>
      </c>
      <c r="E19" s="22" t="s">
        <v>24</v>
      </c>
      <c r="F19" s="22" t="s">
        <v>25</v>
      </c>
      <c r="G19" s="22" t="s">
        <v>27</v>
      </c>
      <c r="H19" s="22" t="s">
        <v>15</v>
      </c>
      <c r="I19" s="22" t="s">
        <v>26</v>
      </c>
      <c r="J19" s="66" t="s">
        <v>11</v>
      </c>
      <c r="K19" s="27" t="s">
        <v>14</v>
      </c>
      <c r="L19" s="28" t="s">
        <v>30</v>
      </c>
      <c r="M19" s="29" t="s">
        <v>13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91"/>
      <c r="K20" s="92"/>
      <c r="L20" s="92"/>
      <c r="M20" s="93"/>
    </row>
    <row r="21" spans="1:13" ht="25.5" customHeight="1">
      <c r="A21" s="64" t="s">
        <v>3</v>
      </c>
      <c r="B21" s="65" t="s">
        <v>0</v>
      </c>
      <c r="C21" s="33">
        <f>SUM(C22:C25)</f>
        <v>378313126000</v>
      </c>
      <c r="D21" s="33">
        <f aca="true" t="shared" si="10" ref="D21:I21">SUM(D22:D25)</f>
        <v>480840976000</v>
      </c>
      <c r="E21" s="33">
        <f t="shared" si="10"/>
        <v>6000000000</v>
      </c>
      <c r="F21" s="33">
        <f t="shared" si="10"/>
        <v>474840976000</v>
      </c>
      <c r="G21" s="98">
        <f t="shared" si="10"/>
        <v>397162615562.43005</v>
      </c>
      <c r="H21" s="98">
        <f t="shared" si="10"/>
        <v>350850675888.70996</v>
      </c>
      <c r="I21" s="98">
        <f t="shared" si="10"/>
        <v>337681335954.45996</v>
      </c>
      <c r="J21" s="69">
        <f aca="true" t="shared" si="11" ref="J21:J26">+F21-G21</f>
        <v>77678360437.56995</v>
      </c>
      <c r="K21" s="34">
        <f aca="true" t="shared" si="12" ref="K21:K26">+G21/F21</f>
        <v>0.8364118423563135</v>
      </c>
      <c r="L21" s="34">
        <f aca="true" t="shared" si="13" ref="L21:L26">+H21/F21</f>
        <v>0.7388803696855133</v>
      </c>
      <c r="M21" s="51">
        <f aca="true" t="shared" si="14" ref="M21:M26">+I21/F21</f>
        <v>0.7111461584445483</v>
      </c>
    </row>
    <row r="22" spans="1:13" ht="24.75" customHeight="1">
      <c r="A22" s="36"/>
      <c r="B22" s="41" t="s">
        <v>1</v>
      </c>
      <c r="C22" s="30">
        <v>39306521000</v>
      </c>
      <c r="D22" s="30">
        <v>39306521000</v>
      </c>
      <c r="E22" s="30">
        <v>0</v>
      </c>
      <c r="F22" s="30">
        <f>+D22-E22</f>
        <v>39306521000</v>
      </c>
      <c r="G22" s="94">
        <v>30749708988.14</v>
      </c>
      <c r="H22" s="94">
        <v>30551609765.14</v>
      </c>
      <c r="I22" s="94">
        <v>30526423928.14</v>
      </c>
      <c r="J22" s="80">
        <f t="shared" si="11"/>
        <v>8556812011.860001</v>
      </c>
      <c r="K22" s="31">
        <f t="shared" si="12"/>
        <v>0.7823055362274366</v>
      </c>
      <c r="L22" s="31">
        <f t="shared" si="13"/>
        <v>0.777265679787331</v>
      </c>
      <c r="M22" s="40">
        <f t="shared" si="14"/>
        <v>0.7766249251145885</v>
      </c>
    </row>
    <row r="23" spans="1:13" ht="21" customHeight="1">
      <c r="A23" s="36"/>
      <c r="B23" s="41" t="s">
        <v>20</v>
      </c>
      <c r="C23" s="32">
        <v>19428254000</v>
      </c>
      <c r="D23" s="32">
        <v>19428254000</v>
      </c>
      <c r="E23" s="30">
        <v>0</v>
      </c>
      <c r="F23" s="30">
        <f>+D23-E23</f>
        <v>19428254000</v>
      </c>
      <c r="G23" s="95">
        <v>17329646544.33</v>
      </c>
      <c r="H23" s="95">
        <v>12832185672.27</v>
      </c>
      <c r="I23" s="95">
        <v>12544819544.02</v>
      </c>
      <c r="J23" s="80">
        <f t="shared" si="11"/>
        <v>2098607455.6699982</v>
      </c>
      <c r="K23" s="31">
        <f t="shared" si="12"/>
        <v>0.8919816749528806</v>
      </c>
      <c r="L23" s="31">
        <f t="shared" si="13"/>
        <v>0.6604909361525745</v>
      </c>
      <c r="M23" s="40">
        <f t="shared" si="14"/>
        <v>0.6456997908314355</v>
      </c>
    </row>
    <row r="24" spans="1:13" ht="39" customHeight="1">
      <c r="A24" s="36"/>
      <c r="B24" s="41" t="s">
        <v>8</v>
      </c>
      <c r="C24" s="32">
        <v>307121284000</v>
      </c>
      <c r="D24" s="32">
        <v>409649134000</v>
      </c>
      <c r="E24" s="30">
        <v>6000000000</v>
      </c>
      <c r="F24" s="30">
        <f>+D24-E24</f>
        <v>403649134000</v>
      </c>
      <c r="G24" s="95">
        <v>337511156068.96</v>
      </c>
      <c r="H24" s="95">
        <v>295895028751.3</v>
      </c>
      <c r="I24" s="95">
        <v>283038240782.3</v>
      </c>
      <c r="J24" s="80">
        <f t="shared" si="11"/>
        <v>66137977931.03998</v>
      </c>
      <c r="K24" s="31">
        <f t="shared" si="12"/>
        <v>0.836149833208759</v>
      </c>
      <c r="L24" s="31">
        <f t="shared" si="13"/>
        <v>0.7330500769792312</v>
      </c>
      <c r="M24" s="40">
        <f t="shared" si="14"/>
        <v>0.7011986820769446</v>
      </c>
    </row>
    <row r="25" spans="1:13" ht="19.5" customHeight="1">
      <c r="A25" s="36"/>
      <c r="B25" s="42" t="s">
        <v>28</v>
      </c>
      <c r="C25" s="32">
        <v>12457067000</v>
      </c>
      <c r="D25" s="32">
        <v>12457067000</v>
      </c>
      <c r="E25" s="30">
        <v>0</v>
      </c>
      <c r="F25" s="30">
        <f>+D25-E25</f>
        <v>12457067000</v>
      </c>
      <c r="G25" s="95">
        <v>11572103961</v>
      </c>
      <c r="H25" s="95">
        <v>11571851700</v>
      </c>
      <c r="I25" s="95">
        <v>11571851700</v>
      </c>
      <c r="J25" s="80">
        <f t="shared" si="11"/>
        <v>884963039</v>
      </c>
      <c r="K25" s="31">
        <f t="shared" si="12"/>
        <v>0.928958956470251</v>
      </c>
      <c r="L25" s="31">
        <f t="shared" si="13"/>
        <v>0.928938706037304</v>
      </c>
      <c r="M25" s="40">
        <f t="shared" si="14"/>
        <v>0.928938706037304</v>
      </c>
    </row>
    <row r="26" spans="1:13" ht="24.75" customHeight="1">
      <c r="A26" s="49" t="s">
        <v>4</v>
      </c>
      <c r="B26" s="50" t="s">
        <v>2</v>
      </c>
      <c r="C26" s="33">
        <v>216446598093</v>
      </c>
      <c r="D26" s="33">
        <v>240227074429</v>
      </c>
      <c r="E26" s="90">
        <v>68191739968</v>
      </c>
      <c r="F26" s="33">
        <v>172035334461</v>
      </c>
      <c r="G26" s="99">
        <v>162175769268.55002</v>
      </c>
      <c r="H26" s="99">
        <v>28173511351.850002</v>
      </c>
      <c r="I26" s="99">
        <v>27659919923.850002</v>
      </c>
      <c r="J26" s="69">
        <f t="shared" si="11"/>
        <v>9859565192.449982</v>
      </c>
      <c r="K26" s="34">
        <f t="shared" si="12"/>
        <v>0.9426887201786728</v>
      </c>
      <c r="L26" s="34">
        <f t="shared" si="13"/>
        <v>0.163765841709901</v>
      </c>
      <c r="M26" s="51">
        <f t="shared" si="14"/>
        <v>0.16078045833148563</v>
      </c>
    </row>
    <row r="27" spans="1:13" ht="10.5" customHeight="1">
      <c r="A27" s="52"/>
      <c r="B27" s="53"/>
      <c r="C27" s="73"/>
      <c r="D27" s="73"/>
      <c r="E27" s="73"/>
      <c r="F27" s="72"/>
      <c r="G27" s="100"/>
      <c r="H27" s="100"/>
      <c r="I27" s="100"/>
      <c r="J27" s="78"/>
      <c r="K27" s="4"/>
      <c r="L27" s="4"/>
      <c r="M27" s="48"/>
    </row>
    <row r="28" spans="1:13" ht="13.5" thickBot="1">
      <c r="A28" s="54" t="s">
        <v>5</v>
      </c>
      <c r="B28" s="55" t="s">
        <v>6</v>
      </c>
      <c r="C28" s="74">
        <f>+C21+C26</f>
        <v>594759724093</v>
      </c>
      <c r="D28" s="74">
        <f>+D21+D26</f>
        <v>721068050429</v>
      </c>
      <c r="E28" s="74">
        <f>+E21+E26</f>
        <v>74191739968</v>
      </c>
      <c r="F28" s="75">
        <f>+D28-E28</f>
        <v>646876310461</v>
      </c>
      <c r="G28" s="101">
        <f>+G21+G26</f>
        <v>559338384830.9801</v>
      </c>
      <c r="H28" s="101">
        <f>+H21+H26</f>
        <v>379024187240.55994</v>
      </c>
      <c r="I28" s="102">
        <f>+I21+I26</f>
        <v>365341255878.30994</v>
      </c>
      <c r="J28" s="70">
        <f>+F28-G28</f>
        <v>87537925630.0199</v>
      </c>
      <c r="K28" s="62">
        <f>+G28/F28</f>
        <v>0.8646759446676359</v>
      </c>
      <c r="L28" s="62">
        <f>+H28/F28</f>
        <v>0.5859299237136173</v>
      </c>
      <c r="M28" s="71">
        <f>+I28/F28</f>
        <v>0.5647776089032345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0" t="s">
        <v>19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8.75" customHeight="1">
      <c r="A31" s="110" t="s">
        <v>31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16</v>
      </c>
      <c r="D33" s="22" t="s">
        <v>10</v>
      </c>
      <c r="E33" s="22" t="s">
        <v>24</v>
      </c>
      <c r="F33" s="22" t="s">
        <v>25</v>
      </c>
      <c r="G33" s="22" t="s">
        <v>21</v>
      </c>
      <c r="H33" s="22" t="s">
        <v>22</v>
      </c>
      <c r="I33" s="22" t="s">
        <v>26</v>
      </c>
      <c r="J33" s="66" t="s">
        <v>11</v>
      </c>
      <c r="K33" s="27" t="s">
        <v>14</v>
      </c>
      <c r="L33" s="28" t="s">
        <v>30</v>
      </c>
      <c r="M33" s="29" t="s">
        <v>13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67"/>
      <c r="K34" s="9"/>
      <c r="L34" s="9"/>
      <c r="M34" s="68"/>
    </row>
    <row r="35" spans="1:13" ht="24" customHeight="1">
      <c r="A35" s="49" t="s">
        <v>3</v>
      </c>
      <c r="B35" s="50" t="s">
        <v>0</v>
      </c>
      <c r="C35" s="33">
        <f aca="true" t="shared" si="15" ref="C35:I35">SUM(C36:C39)</f>
        <v>14991789000</v>
      </c>
      <c r="D35" s="33">
        <f t="shared" si="15"/>
        <v>14991789000</v>
      </c>
      <c r="E35" s="33">
        <f t="shared" si="15"/>
        <v>554555000</v>
      </c>
      <c r="F35" s="33">
        <f t="shared" si="15"/>
        <v>14437234000</v>
      </c>
      <c r="G35" s="33">
        <f t="shared" si="15"/>
        <v>10943105007.400002</v>
      </c>
      <c r="H35" s="33">
        <f t="shared" si="15"/>
        <v>10478669435.250002</v>
      </c>
      <c r="I35" s="33">
        <f t="shared" si="15"/>
        <v>10427487111.65</v>
      </c>
      <c r="J35" s="69">
        <f aca="true" t="shared" si="16" ref="J35:J40">+F35-G35</f>
        <v>3494128992.5999985</v>
      </c>
      <c r="K35" s="34">
        <f aca="true" t="shared" si="17" ref="K35:K40">+G35/F35</f>
        <v>0.7579779483660098</v>
      </c>
      <c r="L35" s="34">
        <f aca="true" t="shared" si="18" ref="L35:L40">+H35/F35</f>
        <v>0.7258086580331109</v>
      </c>
      <c r="M35" s="51">
        <f aca="true" t="shared" si="19" ref="M35:M40">+I35/F35</f>
        <v>0.7222634967092727</v>
      </c>
    </row>
    <row r="36" spans="1:13" ht="19.5" customHeight="1">
      <c r="A36" s="56"/>
      <c r="B36" s="37" t="s">
        <v>1</v>
      </c>
      <c r="C36" s="30">
        <v>12940875000</v>
      </c>
      <c r="D36" s="30">
        <v>12940875000</v>
      </c>
      <c r="E36" s="30">
        <v>554555000</v>
      </c>
      <c r="F36" s="30">
        <f>+D36-E36</f>
        <v>12386320000</v>
      </c>
      <c r="G36" s="97">
        <v>9264941930.59</v>
      </c>
      <c r="H36" s="97">
        <v>9264941930.59</v>
      </c>
      <c r="I36" s="97">
        <v>9260297873.99</v>
      </c>
      <c r="J36" s="80">
        <f t="shared" si="16"/>
        <v>3121378069.41</v>
      </c>
      <c r="K36" s="31">
        <f t="shared" si="17"/>
        <v>0.7479979469761802</v>
      </c>
      <c r="L36" s="31">
        <f t="shared" si="18"/>
        <v>0.7479979469761802</v>
      </c>
      <c r="M36" s="40">
        <f t="shared" si="19"/>
        <v>0.7476230126454023</v>
      </c>
    </row>
    <row r="37" spans="1:13" ht="19.5" customHeight="1">
      <c r="A37" s="56"/>
      <c r="B37" s="41" t="s">
        <v>20</v>
      </c>
      <c r="C37" s="32">
        <v>1916845000</v>
      </c>
      <c r="D37" s="32">
        <v>1916845000</v>
      </c>
      <c r="E37" s="32"/>
      <c r="F37" s="30">
        <f>+D37-E37</f>
        <v>1916845000</v>
      </c>
      <c r="G37" s="76">
        <v>1647862476.94</v>
      </c>
      <c r="H37" s="76">
        <v>1183426904.79</v>
      </c>
      <c r="I37" s="76">
        <v>1136888637.79</v>
      </c>
      <c r="J37" s="80">
        <f t="shared" si="16"/>
        <v>268982523.05999994</v>
      </c>
      <c r="K37" s="31">
        <f t="shared" si="17"/>
        <v>0.8596743487032077</v>
      </c>
      <c r="L37" s="31">
        <f t="shared" si="18"/>
        <v>0.6173826808062206</v>
      </c>
      <c r="M37" s="40">
        <f t="shared" si="19"/>
        <v>0.5931041048128565</v>
      </c>
    </row>
    <row r="38" spans="1:13" ht="31.5" customHeight="1">
      <c r="A38" s="56"/>
      <c r="B38" s="37" t="s">
        <v>8</v>
      </c>
      <c r="C38" s="32">
        <v>130249000</v>
      </c>
      <c r="D38" s="32">
        <v>130249000</v>
      </c>
      <c r="E38" s="32"/>
      <c r="F38" s="30">
        <f>+D38-E38</f>
        <v>130249000</v>
      </c>
      <c r="G38" s="96">
        <v>27276599.87</v>
      </c>
      <c r="H38" s="96">
        <v>27276599.87</v>
      </c>
      <c r="I38" s="96">
        <v>27276599.87</v>
      </c>
      <c r="J38" s="80">
        <f t="shared" si="16"/>
        <v>102972400.13</v>
      </c>
      <c r="K38" s="31">
        <f t="shared" si="17"/>
        <v>0.20941888129659345</v>
      </c>
      <c r="L38" s="31">
        <f t="shared" si="18"/>
        <v>0.20941888129659345</v>
      </c>
      <c r="M38" s="40">
        <f t="shared" si="19"/>
        <v>0.20941888129659345</v>
      </c>
    </row>
    <row r="39" spans="1:13" ht="19.5" customHeight="1">
      <c r="A39" s="36"/>
      <c r="B39" s="42" t="s">
        <v>28</v>
      </c>
      <c r="C39" s="32">
        <v>3820000</v>
      </c>
      <c r="D39" s="32">
        <v>3820000</v>
      </c>
      <c r="E39" s="32"/>
      <c r="F39" s="30">
        <f>+D39-E39</f>
        <v>3820000</v>
      </c>
      <c r="G39" s="96">
        <v>3024000</v>
      </c>
      <c r="H39" s="96">
        <v>3024000</v>
      </c>
      <c r="I39" s="96">
        <v>3024000</v>
      </c>
      <c r="J39" s="80">
        <f t="shared" si="16"/>
        <v>796000</v>
      </c>
      <c r="K39" s="31">
        <f t="shared" si="17"/>
        <v>0.7916230366492146</v>
      </c>
      <c r="L39" s="31">
        <f t="shared" si="18"/>
        <v>0.7916230366492146</v>
      </c>
      <c r="M39" s="40">
        <f t="shared" si="19"/>
        <v>0.7916230366492146</v>
      </c>
    </row>
    <row r="40" spans="1:13" ht="29.25" customHeight="1">
      <c r="A40" s="103" t="s">
        <v>4</v>
      </c>
      <c r="B40" s="104" t="s">
        <v>2</v>
      </c>
      <c r="C40" s="105">
        <v>12220588000</v>
      </c>
      <c r="D40" s="105">
        <v>12220588000</v>
      </c>
      <c r="E40" s="105">
        <v>0</v>
      </c>
      <c r="F40" s="105">
        <f>+D40-E40</f>
        <v>12220588000</v>
      </c>
      <c r="G40" s="108">
        <v>11284071561.24</v>
      </c>
      <c r="H40" s="108">
        <v>4857644756.25</v>
      </c>
      <c r="I40" s="108">
        <v>4763538706.25</v>
      </c>
      <c r="J40" s="106">
        <f t="shared" si="16"/>
        <v>936516438.7600002</v>
      </c>
      <c r="K40" s="86">
        <f t="shared" si="17"/>
        <v>0.9233656810326966</v>
      </c>
      <c r="L40" s="86">
        <f t="shared" si="18"/>
        <v>0.39749681081221294</v>
      </c>
      <c r="M40" s="107">
        <f t="shared" si="19"/>
        <v>0.3897961952608172</v>
      </c>
    </row>
    <row r="41" spans="1:13" ht="6.75" customHeight="1">
      <c r="A41" s="57"/>
      <c r="B41" s="58"/>
      <c r="C41" s="59"/>
      <c r="D41" s="59"/>
      <c r="E41" s="59"/>
      <c r="F41" s="59"/>
      <c r="G41" s="59"/>
      <c r="H41" s="59"/>
      <c r="I41" s="59"/>
      <c r="J41" s="88"/>
      <c r="K41" s="60"/>
      <c r="L41" s="60"/>
      <c r="M41" s="47"/>
    </row>
    <row r="42" spans="1:13" ht="21.75" customHeight="1" thickBot="1">
      <c r="A42" s="81" t="s">
        <v>5</v>
      </c>
      <c r="B42" s="82" t="s">
        <v>6</v>
      </c>
      <c r="C42" s="83">
        <f>+C35+C40</f>
        <v>27212377000</v>
      </c>
      <c r="D42" s="83">
        <f aca="true" t="shared" si="20" ref="D42:I42">+D35+D40</f>
        <v>27212377000</v>
      </c>
      <c r="E42" s="83">
        <f t="shared" si="20"/>
        <v>554555000</v>
      </c>
      <c r="F42" s="83">
        <f t="shared" si="20"/>
        <v>26657822000</v>
      </c>
      <c r="G42" s="83">
        <f t="shared" si="20"/>
        <v>22227176568.64</v>
      </c>
      <c r="H42" s="83">
        <f t="shared" si="20"/>
        <v>15336314191.500002</v>
      </c>
      <c r="I42" s="83">
        <f t="shared" si="20"/>
        <v>15191025817.9</v>
      </c>
      <c r="J42" s="89">
        <f>+F42-G42</f>
        <v>4430645431.360001</v>
      </c>
      <c r="K42" s="84">
        <f>+G42/F42</f>
        <v>0.8337956705030141</v>
      </c>
      <c r="L42" s="84">
        <f>+H42/F42</f>
        <v>0.5753025956696688</v>
      </c>
      <c r="M42" s="85">
        <f>+I42/F42</f>
        <v>0.5698524739905608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61" t="s">
        <v>17</v>
      </c>
      <c r="C44" s="14"/>
      <c r="D44" s="14"/>
      <c r="E44" s="14"/>
      <c r="F44" s="79"/>
      <c r="G44" s="76"/>
      <c r="H44" s="76"/>
      <c r="I44" s="76"/>
      <c r="J44" s="76"/>
      <c r="K44" s="77"/>
      <c r="L44" s="15"/>
      <c r="M44" s="15"/>
    </row>
    <row r="45" spans="6:7" ht="12.75">
      <c r="F45" s="26"/>
      <c r="G45" s="25"/>
    </row>
    <row r="46" ht="12.75">
      <c r="G46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2020-11-04T23:51:52Z</cp:lastPrinted>
  <dcterms:created xsi:type="dcterms:W3CDTF">2011-02-09T13:24:23Z</dcterms:created>
  <dcterms:modified xsi:type="dcterms:W3CDTF">2020-11-04T23:51:58Z</dcterms:modified>
  <cp:category/>
  <cp:version/>
  <cp:contentType/>
  <cp:contentStatus/>
</cp:coreProperties>
</file>