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YO DE 2020\PDF\"/>
    </mc:Choice>
  </mc:AlternateContent>
  <bookViews>
    <workbookView xWindow="240" yWindow="120" windowWidth="18060" windowHeight="7050"/>
  </bookViews>
  <sheets>
    <sheet name="REP_EPG034_EjecucionPresupuesta" sheetId="1" r:id="rId1"/>
  </sheets>
  <definedNames>
    <definedName name="_xlnm.Print_Titles" localSheetId="0">REP_EPG034_EjecucionPresupuesta!$7:$7</definedName>
  </definedNames>
  <calcPr calcId="152511"/>
</workbook>
</file>

<file path=xl/calcChain.xml><?xml version="1.0" encoding="utf-8"?>
<calcChain xmlns="http://schemas.openxmlformats.org/spreadsheetml/2006/main">
  <c r="T31" i="1" l="1"/>
  <c r="S31" i="1"/>
  <c r="R31" i="1"/>
  <c r="Q31" i="1"/>
  <c r="P31" i="1"/>
  <c r="N31" i="1"/>
  <c r="M31" i="1"/>
  <c r="L31" i="1"/>
  <c r="K31" i="1"/>
  <c r="J31" i="1"/>
  <c r="T28" i="1"/>
  <c r="S28" i="1"/>
  <c r="R28" i="1"/>
  <c r="Q28" i="1"/>
  <c r="P28" i="1"/>
  <c r="N28" i="1"/>
  <c r="M28" i="1"/>
  <c r="L28" i="1"/>
  <c r="K28" i="1"/>
  <c r="J28" i="1"/>
  <c r="T25" i="1"/>
  <c r="S25" i="1"/>
  <c r="R25" i="1"/>
  <c r="Q25" i="1"/>
  <c r="P25" i="1"/>
  <c r="N25" i="1"/>
  <c r="M25" i="1"/>
  <c r="L25" i="1"/>
  <c r="K25" i="1"/>
  <c r="J25" i="1"/>
  <c r="T11" i="1"/>
  <c r="T32" i="1" s="1"/>
  <c r="S11" i="1"/>
  <c r="R11" i="1"/>
  <c r="Q11" i="1"/>
  <c r="P11" i="1"/>
  <c r="P32" i="1" s="1"/>
  <c r="N11" i="1"/>
  <c r="M11" i="1"/>
  <c r="L11" i="1"/>
  <c r="K11" i="1"/>
  <c r="K32" i="1" s="1"/>
  <c r="J11" i="1"/>
  <c r="O10" i="1"/>
  <c r="X10" i="1" s="1"/>
  <c r="O27" i="1"/>
  <c r="X27" i="1" s="1"/>
  <c r="O26" i="1"/>
  <c r="X26" i="1" s="1"/>
  <c r="O24" i="1"/>
  <c r="X24" i="1" s="1"/>
  <c r="O23" i="1"/>
  <c r="X23" i="1" s="1"/>
  <c r="O22" i="1"/>
  <c r="X22" i="1" s="1"/>
  <c r="O21" i="1"/>
  <c r="X21" i="1" s="1"/>
  <c r="O20" i="1"/>
  <c r="X20" i="1" s="1"/>
  <c r="O19" i="1"/>
  <c r="X19" i="1" s="1"/>
  <c r="O30" i="1"/>
  <c r="X30" i="1" s="1"/>
  <c r="O18" i="1"/>
  <c r="X18" i="1" s="1"/>
  <c r="O17" i="1"/>
  <c r="X17" i="1" s="1"/>
  <c r="O16" i="1"/>
  <c r="X16" i="1" s="1"/>
  <c r="O15" i="1"/>
  <c r="X15" i="1" s="1"/>
  <c r="O14" i="1"/>
  <c r="X14" i="1" s="1"/>
  <c r="O29" i="1"/>
  <c r="X29" i="1" s="1"/>
  <c r="O13" i="1"/>
  <c r="X13" i="1" s="1"/>
  <c r="O12" i="1"/>
  <c r="X12" i="1" s="1"/>
  <c r="O9" i="1"/>
  <c r="X9" i="1" s="1"/>
  <c r="O8" i="1"/>
  <c r="X8" i="1" s="1"/>
  <c r="L32" i="1" l="1"/>
  <c r="Q32" i="1"/>
  <c r="M32" i="1"/>
  <c r="R32" i="1"/>
  <c r="J32" i="1"/>
  <c r="N32" i="1"/>
  <c r="S32" i="1"/>
  <c r="U18" i="1"/>
  <c r="U23" i="1"/>
  <c r="U10" i="1"/>
  <c r="U14" i="1"/>
  <c r="U19" i="1"/>
  <c r="U26" i="1"/>
  <c r="U12" i="1"/>
  <c r="U15" i="1"/>
  <c r="U21" i="1"/>
  <c r="U27" i="1"/>
  <c r="U13" i="1"/>
  <c r="U16" i="1"/>
  <c r="U22" i="1"/>
  <c r="U30" i="1"/>
  <c r="U29" i="1"/>
  <c r="O11" i="1"/>
  <c r="V9" i="1"/>
  <c r="V10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6" i="1"/>
  <c r="V27" i="1"/>
  <c r="V29" i="1"/>
  <c r="V30" i="1"/>
  <c r="O25" i="1"/>
  <c r="U25" i="1" s="1"/>
  <c r="U17" i="1"/>
  <c r="U20" i="1"/>
  <c r="U24" i="1"/>
  <c r="O31" i="1"/>
  <c r="U31" i="1" s="1"/>
  <c r="W9" i="1"/>
  <c r="W10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6" i="1"/>
  <c r="W27" i="1"/>
  <c r="W29" i="1"/>
  <c r="W30" i="1"/>
  <c r="U9" i="1"/>
  <c r="O28" i="1"/>
  <c r="U28" i="1" s="1"/>
  <c r="U8" i="1"/>
  <c r="V8" i="1"/>
  <c r="W8" i="1"/>
  <c r="X28" i="1" l="1"/>
  <c r="U11" i="1"/>
  <c r="O32" i="1"/>
  <c r="X25" i="1"/>
  <c r="W31" i="1"/>
  <c r="W25" i="1"/>
  <c r="V25" i="1"/>
  <c r="W28" i="1"/>
  <c r="V11" i="1"/>
  <c r="X11" i="1"/>
  <c r="W11" i="1"/>
  <c r="V31" i="1"/>
  <c r="X31" i="1"/>
  <c r="V28" i="1"/>
  <c r="U32" i="1" l="1"/>
  <c r="X32" i="1"/>
  <c r="V32" i="1"/>
  <c r="W32" i="1"/>
</calcChain>
</file>

<file path=xl/sharedStrings.xml><?xml version="1.0" encoding="utf-8"?>
<sst xmlns="http://schemas.openxmlformats.org/spreadsheetml/2006/main" count="209" uniqueCount="83">
  <si>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</si>
  <si>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</si>
  <si>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</si>
  <si>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</si>
  <si>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</si>
  <si>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</si>
  <si>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</si>
  <si>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</si>
  <si>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</si>
  <si>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</si>
  <si>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</si>
  <si>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</si>
  <si>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</si>
  <si>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</si>
  <si>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</si>
  <si>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</si>
  <si>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</si>
  <si>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</si>
  <si>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</si>
  <si>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</si>
  <si>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</si>
  <si>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</si>
  <si>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</si>
  <si>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</si>
  <si>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15</t>
  </si>
  <si>
    <t>25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</si>
  <si>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</si>
  <si>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</si>
  <si>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</si>
  <si>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</si>
  <si>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</si>
  <si>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</si>
  <si>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</si>
  <si>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</si>
  <si>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</si>
  <si>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</si>
  <si>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</si>
  <si>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</si>
  <si>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</si>
  <si>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</si>
  <si>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</si>
  <si>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</si>
  <si>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</si>
  <si>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</si>
  <si>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</si>
  <si>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</si>
  <si>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</si>
  <si>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</si>
  <si>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</si>
  <si>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</si>
  <si>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</si>
  <si>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</si>
  <si>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</si>
  <si>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</si>
  <si>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</si>
  <si>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</si>
  <si>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VICEMINISTERIO DE COMERCIO EXTERIOR</t>
  </si>
  <si>
    <t>VICEMINISTERIO DE DESARROLLO EMPRESARIAL</t>
  </si>
  <si>
    <t xml:space="preserve">SECRETARIA GENERAL </t>
  </si>
  <si>
    <t>VICEMINISTERIO DE TURISMO</t>
  </si>
  <si>
    <t>MINISTERIO DE COMERCIO INDUSTRIA Y TURISMO</t>
  </si>
  <si>
    <t>INFORME DE EJECUCIÒN PRESUPUESTAL ACUMULADA CON CORTE AL 31 DE MAYO DE 2020</t>
  </si>
  <si>
    <t>EJECUCIÒN PRESUPUESTAL GASTOS DE INVERSIÒN</t>
  </si>
  <si>
    <t>COMP/ APR</t>
  </si>
  <si>
    <t>OBLIG/ APR</t>
  </si>
  <si>
    <t>PAGO/ APR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</si>
  <si>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</si>
  <si>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 No. 1</t>
    </r>
    <r>
      <rPr>
        <sz val="7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</si>
  <si>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>Nota No. 2</t>
    </r>
    <r>
      <rPr>
        <sz val="7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</si>
  <si>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GENERADO : JUNIO 01 DE 2020</t>
  </si>
  <si>
    <t xml:space="preserve">TOTAL EJECUCIÒN GASTOS DE INVERSION </t>
  </si>
  <si>
    <t>APR. INICIAL($)</t>
  </si>
  <si>
    <t>APR. ADICIONADA($)</t>
  </si>
  <si>
    <t>APR. REDUCIDA ($)</t>
  </si>
  <si>
    <t>APR. VIGENTE($)</t>
  </si>
  <si>
    <t>APR BLOQUEADA($)</t>
  </si>
  <si>
    <t>APR. VIGENTE DESPUES DE BLOQUEOS  ($)</t>
  </si>
  <si>
    <t>CDP ($)</t>
  </si>
  <si>
    <t>APR. DISPONIBLE ($)</t>
  </si>
  <si>
    <t>COMPROMISO ($)</t>
  </si>
  <si>
    <t>OBLIGACION ($)</t>
  </si>
  <si>
    <t>PAGOS($)</t>
  </si>
  <si>
    <t>APROPIACION SIN COMPROMETER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</si>
</sst>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0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 wrapText="1" readingOrder="1"/>
    </xf>
    <xf numFmtId="4" fontId="4" fillId="0" borderId="1" xfId="0" applyNumberFormat="1" applyFont="1" applyFill="1" applyBorder="1" applyAlignment="1">
      <alignment vertical="center" wrapText="1" readingOrder="1"/>
    </xf>
    <xf numFmtId="4" fontId="3" fillId="2" borderId="1" xfId="0" applyNumberFormat="1" applyFont="1" applyFill="1" applyBorder="1" applyAlignment="1">
      <alignment vertical="center" wrapText="1" readingOrder="1"/>
    </xf>
    <xf numFmtId="4" fontId="5" fillId="2" borderId="1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142875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2"/>
  <sheetViews>
    <sheetView showGridLines="0" tabSelected="1" topLeftCell="M25" workbookViewId="0">
      <selection activeCell="Z34" sqref="Z34"/>
    </sheetView>
  </sheetViews>
  <sheetFormatPr baseColWidth="10" defaultRowHeight="15" x14ac:dyDescent="0.25"/>
  <cols>
    <col min="1" max="5" width="5.42578125" customWidth="1"/>
    <col min="6" max="6" width="6.28515625" customWidth="1"/>
    <col min="7" max="7" width="4.5703125" customWidth="1"/>
    <col min="8" max="8" width="4.140625" customWidth="1"/>
    <col min="9" max="9" width="27.5703125" customWidth="1"/>
    <col min="10" max="10" width="15.28515625" customWidth="1"/>
    <col min="11" max="11" width="16.28515625" customWidth="1"/>
    <col min="12" max="12" width="16.42578125" customWidth="1"/>
    <col min="13" max="13" width="16.28515625" customWidth="1"/>
    <col min="14" max="14" width="15" customWidth="1"/>
    <col min="15" max="15" width="15.7109375" customWidth="1"/>
    <col min="16" max="16" width="15.42578125" customWidth="1"/>
    <col min="17" max="17" width="14.7109375" customWidth="1"/>
    <col min="18" max="18" width="16" customWidth="1"/>
    <col min="19" max="19" width="13.5703125" customWidth="1"/>
    <col min="20" max="20" width="14" customWidth="1"/>
    <col min="21" max="21" width="15.5703125" customWidth="1"/>
    <col min="22" max="22" width="7.85546875" customWidth="1"/>
    <col min="23" max="23" width="7.5703125" customWidth="1"/>
    <col min="24" max="24" width="6.85546875" customWidth="1"/>
  </cols>
  <sheetData>
    <row r="3" spans="1:25" ht="15.75" x14ac:dyDescent="0.25">
      <c r="A3" s="21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5" ht="12.75" customHeight="1" x14ac:dyDescent="0.25">
      <c r="A4" s="21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5" ht="16.5" customHeight="1" x14ac:dyDescent="0.25">
      <c r="A5" s="21" t="s">
        <v>62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5" ht="19.5" customHeight="1" thickBot="1" x14ac:dyDescent="0.3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3" t="s">
        <v>69</v>
      </c>
      <c r="U6" s="23"/>
      <c r="V6" s="23"/>
      <c r="W6" s="23"/>
      <c r="X6" s="23"/>
    </row>
    <row r="7" spans="1:25" ht="40.5" customHeight="1" thickTop="1" thickBot="1" x14ac:dyDescent="0.3">
      <c r="A7" s="24" t="s">
        <v>1</v>
      </c>
      <c r="B7" s="24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71</v>
      </c>
      <c r="K7" s="24" t="s">
        <v>72</v>
      </c>
      <c r="L7" s="24" t="s">
        <v>73</v>
      </c>
      <c r="M7" s="24" t="s">
        <v>74</v>
      </c>
      <c r="N7" s="24" t="s">
        <v>75</v>
      </c>
      <c r="O7" s="24" t="s">
        <v>76</v>
      </c>
      <c r="P7" s="24" t="s">
        <v>77</v>
      </c>
      <c r="Q7" s="24" t="s">
        <v>78</v>
      </c>
      <c r="R7" s="24" t="s">
        <v>79</v>
      </c>
      <c r="S7" s="24" t="s">
        <v>80</v>
      </c>
      <c r="T7" s="24" t="s">
        <v>81</v>
      </c>
      <c r="U7" s="25" t="s">
        <v>82</v>
      </c>
      <c r="V7" s="26" t="s">
        <v>63</v>
      </c>
      <c r="W7" s="26" t="s">
        <v>64</v>
      </c>
      <c r="X7" s="26" t="s">
        <v>65</v>
      </c>
    </row>
    <row r="8" spans="1:25" ht="86.25" customHeight="1" thickTop="1" thickBot="1" x14ac:dyDescent="0.3">
      <c r="A8" s="5" t="s">
        <v>15</v>
      </c>
      <c r="B8" s="5" t="s">
        <v>16</v>
      </c>
      <c r="C8" s="5" t="s">
        <v>17</v>
      </c>
      <c r="D8" s="5" t="s">
        <v>18</v>
      </c>
      <c r="E8" s="5"/>
      <c r="F8" s="5" t="s">
        <v>10</v>
      </c>
      <c r="G8" s="5" t="s">
        <v>13</v>
      </c>
      <c r="H8" s="5" t="s">
        <v>12</v>
      </c>
      <c r="I8" s="6" t="s">
        <v>19</v>
      </c>
      <c r="J8" s="17">
        <v>4000000000</v>
      </c>
      <c r="K8" s="17">
        <v>0</v>
      </c>
      <c r="L8" s="17">
        <v>0</v>
      </c>
      <c r="M8" s="17">
        <v>4000000000</v>
      </c>
      <c r="N8" s="17">
        <v>0</v>
      </c>
      <c r="O8" s="17">
        <f>+M8-N8</f>
        <v>4000000000</v>
      </c>
      <c r="P8" s="17">
        <v>3099287919.1300001</v>
      </c>
      <c r="Q8" s="17">
        <v>900712080.87</v>
      </c>
      <c r="R8" s="17">
        <v>2483436539.1300001</v>
      </c>
      <c r="S8" s="17">
        <v>515756391.13</v>
      </c>
      <c r="T8" s="17">
        <v>502093246.13</v>
      </c>
      <c r="U8" s="18">
        <f>+O8-R8</f>
        <v>1516563460.8699999</v>
      </c>
      <c r="V8" s="7">
        <f>+R8/O8</f>
        <v>0.62085913478249999</v>
      </c>
      <c r="W8" s="7">
        <f>+S8/O8</f>
        <v>0.12893909778250001</v>
      </c>
      <c r="X8" s="7">
        <f>+T8/O8</f>
        <v>0.12552331153249999</v>
      </c>
      <c r="Y8" s="3"/>
    </row>
    <row r="9" spans="1:25" ht="69" customHeight="1" thickTop="1" thickBot="1" x14ac:dyDescent="0.3">
      <c r="A9" s="5" t="s">
        <v>15</v>
      </c>
      <c r="B9" s="5" t="s">
        <v>16</v>
      </c>
      <c r="C9" s="5" t="s">
        <v>17</v>
      </c>
      <c r="D9" s="5" t="s">
        <v>18</v>
      </c>
      <c r="E9" s="5"/>
      <c r="F9" s="5" t="s">
        <v>10</v>
      </c>
      <c r="G9" s="5" t="s">
        <v>20</v>
      </c>
      <c r="H9" s="5" t="s">
        <v>12</v>
      </c>
      <c r="I9" s="6" t="s">
        <v>19</v>
      </c>
      <c r="J9" s="17">
        <v>8570800000</v>
      </c>
      <c r="K9" s="17">
        <v>0</v>
      </c>
      <c r="L9" s="17">
        <v>0</v>
      </c>
      <c r="M9" s="17">
        <v>8570800000</v>
      </c>
      <c r="N9" s="17">
        <v>0</v>
      </c>
      <c r="O9" s="17">
        <f>+M9-N9</f>
        <v>8570800000</v>
      </c>
      <c r="P9" s="17">
        <v>8570800000</v>
      </c>
      <c r="Q9" s="17">
        <v>0</v>
      </c>
      <c r="R9" s="17">
        <v>8570800000</v>
      </c>
      <c r="S9" s="17">
        <v>322240000</v>
      </c>
      <c r="T9" s="17">
        <v>322240000</v>
      </c>
      <c r="U9" s="18">
        <f t="shared" ref="U9:U31" si="0">+O9-R9</f>
        <v>0</v>
      </c>
      <c r="V9" s="7">
        <f t="shared" ref="V9:V31" si="1">+R9/O9</f>
        <v>1</v>
      </c>
      <c r="W9" s="7">
        <f t="shared" ref="W9:W31" si="2">+S9/O9</f>
        <v>3.7597423811079479E-2</v>
      </c>
      <c r="X9" s="7">
        <f t="shared" ref="X9:X31" si="3">+T9/O9</f>
        <v>3.7597423811079479E-2</v>
      </c>
      <c r="Y9" s="3"/>
    </row>
    <row r="10" spans="1:25" ht="54.95" customHeight="1" thickTop="1" thickBot="1" x14ac:dyDescent="0.3">
      <c r="A10" s="5" t="s">
        <v>15</v>
      </c>
      <c r="B10" s="5" t="s">
        <v>16</v>
      </c>
      <c r="C10" s="5" t="s">
        <v>17</v>
      </c>
      <c r="D10" s="5" t="s">
        <v>18</v>
      </c>
      <c r="E10" s="5"/>
      <c r="F10" s="5" t="s">
        <v>10</v>
      </c>
      <c r="G10" s="5" t="s">
        <v>26</v>
      </c>
      <c r="H10" s="5" t="s">
        <v>14</v>
      </c>
      <c r="I10" s="6" t="s">
        <v>55</v>
      </c>
      <c r="J10" s="17">
        <v>12220588000</v>
      </c>
      <c r="K10" s="17">
        <v>0</v>
      </c>
      <c r="L10" s="17">
        <v>0</v>
      </c>
      <c r="M10" s="17">
        <v>12220588000</v>
      </c>
      <c r="N10" s="17">
        <v>0</v>
      </c>
      <c r="O10" s="17">
        <f>+M10-N10</f>
        <v>12220588000</v>
      </c>
      <c r="P10" s="17">
        <v>9618531082.1800003</v>
      </c>
      <c r="Q10" s="17">
        <v>2602056917.8200002</v>
      </c>
      <c r="R10" s="17">
        <v>5278054012.1800003</v>
      </c>
      <c r="S10" s="17">
        <v>1176703577.96</v>
      </c>
      <c r="T10" s="17">
        <v>1169712368.96</v>
      </c>
      <c r="U10" s="18">
        <f t="shared" si="0"/>
        <v>6942533987.8199997</v>
      </c>
      <c r="V10" s="7">
        <f t="shared" si="1"/>
        <v>0.43189853157474911</v>
      </c>
      <c r="W10" s="7">
        <f t="shared" si="2"/>
        <v>9.6288621951742426E-2</v>
      </c>
      <c r="X10" s="7">
        <f t="shared" si="3"/>
        <v>9.5716537449752837E-2</v>
      </c>
      <c r="Y10" s="3"/>
    </row>
    <row r="11" spans="1:25" ht="40.5" customHeight="1" thickTop="1" thickBot="1" x14ac:dyDescent="0.3">
      <c r="A11" s="9" t="s">
        <v>15</v>
      </c>
      <c r="B11" s="9"/>
      <c r="C11" s="9"/>
      <c r="D11" s="9"/>
      <c r="E11" s="9"/>
      <c r="F11" s="9"/>
      <c r="G11" s="9"/>
      <c r="H11" s="9"/>
      <c r="I11" s="10" t="s">
        <v>56</v>
      </c>
      <c r="J11" s="19">
        <f>SUM(J8:J10)</f>
        <v>24791388000</v>
      </c>
      <c r="K11" s="19">
        <f t="shared" ref="K11:T11" si="4">SUM(K8:K10)</f>
        <v>0</v>
      </c>
      <c r="L11" s="19">
        <f t="shared" si="4"/>
        <v>0</v>
      </c>
      <c r="M11" s="19">
        <f t="shared" si="4"/>
        <v>24791388000</v>
      </c>
      <c r="N11" s="19">
        <f t="shared" si="4"/>
        <v>0</v>
      </c>
      <c r="O11" s="19">
        <f t="shared" si="4"/>
        <v>24791388000</v>
      </c>
      <c r="P11" s="19">
        <f t="shared" si="4"/>
        <v>21288619001.310001</v>
      </c>
      <c r="Q11" s="19">
        <f t="shared" si="4"/>
        <v>3502768998.6900001</v>
      </c>
      <c r="R11" s="19">
        <f t="shared" si="4"/>
        <v>16332290551.310001</v>
      </c>
      <c r="S11" s="19">
        <f t="shared" si="4"/>
        <v>2014699969.0900002</v>
      </c>
      <c r="T11" s="19">
        <f t="shared" si="4"/>
        <v>1994045615.0900002</v>
      </c>
      <c r="U11" s="20">
        <f t="shared" si="0"/>
        <v>8459097448.6899986</v>
      </c>
      <c r="V11" s="11">
        <f t="shared" si="1"/>
        <v>0.65878887262423558</v>
      </c>
      <c r="W11" s="11">
        <f t="shared" si="2"/>
        <v>8.1266122295774651E-2</v>
      </c>
      <c r="X11" s="11">
        <f t="shared" si="3"/>
        <v>8.0432996131156523E-2</v>
      </c>
      <c r="Y11" s="3"/>
    </row>
    <row r="12" spans="1:25" ht="54.95" customHeight="1" thickTop="1" thickBot="1" x14ac:dyDescent="0.3">
      <c r="A12" s="5" t="s">
        <v>15</v>
      </c>
      <c r="B12" s="5" t="s">
        <v>21</v>
      </c>
      <c r="C12" s="5" t="s">
        <v>17</v>
      </c>
      <c r="D12" s="5" t="s">
        <v>22</v>
      </c>
      <c r="E12" s="5" t="s">
        <v>0</v>
      </c>
      <c r="F12" s="5" t="s">
        <v>10</v>
      </c>
      <c r="G12" s="5" t="s">
        <v>13</v>
      </c>
      <c r="H12" s="5" t="s">
        <v>12</v>
      </c>
      <c r="I12" s="6" t="s">
        <v>23</v>
      </c>
      <c r="J12" s="17">
        <v>131974742</v>
      </c>
      <c r="K12" s="17">
        <v>0</v>
      </c>
      <c r="L12" s="17">
        <v>0</v>
      </c>
      <c r="M12" s="17">
        <v>131974742</v>
      </c>
      <c r="N12" s="17">
        <v>0</v>
      </c>
      <c r="O12" s="17">
        <f t="shared" ref="O12:O24" si="5">+M12-N12</f>
        <v>131974742</v>
      </c>
      <c r="P12" s="17">
        <v>0</v>
      </c>
      <c r="Q12" s="17">
        <v>131974742</v>
      </c>
      <c r="R12" s="17">
        <v>0</v>
      </c>
      <c r="S12" s="17">
        <v>0</v>
      </c>
      <c r="T12" s="17">
        <v>0</v>
      </c>
      <c r="U12" s="18">
        <f t="shared" si="0"/>
        <v>131974742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3"/>
    </row>
    <row r="13" spans="1:25" ht="75" customHeight="1" thickTop="1" thickBot="1" x14ac:dyDescent="0.3">
      <c r="A13" s="5" t="s">
        <v>15</v>
      </c>
      <c r="B13" s="5" t="s">
        <v>21</v>
      </c>
      <c r="C13" s="5" t="s">
        <v>17</v>
      </c>
      <c r="D13" s="5" t="s">
        <v>22</v>
      </c>
      <c r="E13" s="5" t="s">
        <v>0</v>
      </c>
      <c r="F13" s="5" t="s">
        <v>10</v>
      </c>
      <c r="G13" s="5" t="s">
        <v>24</v>
      </c>
      <c r="H13" s="5" t="s">
        <v>12</v>
      </c>
      <c r="I13" s="6" t="s">
        <v>23</v>
      </c>
      <c r="J13" s="17">
        <v>0</v>
      </c>
      <c r="K13" s="17">
        <v>23780476336</v>
      </c>
      <c r="L13" s="17">
        <v>0</v>
      </c>
      <c r="M13" s="17">
        <v>23780476336</v>
      </c>
      <c r="N13" s="17">
        <v>0</v>
      </c>
      <c r="O13" s="17">
        <f t="shared" si="5"/>
        <v>23780476336</v>
      </c>
      <c r="P13" s="17">
        <v>0</v>
      </c>
      <c r="Q13" s="17">
        <v>23780476336</v>
      </c>
      <c r="R13" s="17">
        <v>0</v>
      </c>
      <c r="S13" s="17">
        <v>0</v>
      </c>
      <c r="T13" s="17">
        <v>0</v>
      </c>
      <c r="U13" s="18">
        <f t="shared" si="0"/>
        <v>23780476336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3"/>
    </row>
    <row r="14" spans="1:25" ht="68.25" customHeight="1" thickTop="1" thickBot="1" x14ac:dyDescent="0.3">
      <c r="A14" s="5" t="s">
        <v>15</v>
      </c>
      <c r="B14" s="5" t="s">
        <v>21</v>
      </c>
      <c r="C14" s="5" t="s">
        <v>17</v>
      </c>
      <c r="D14" s="5" t="s">
        <v>28</v>
      </c>
      <c r="E14" s="5"/>
      <c r="F14" s="5" t="s">
        <v>10</v>
      </c>
      <c r="G14" s="5" t="s">
        <v>13</v>
      </c>
      <c r="H14" s="5" t="s">
        <v>12</v>
      </c>
      <c r="I14" s="6" t="s">
        <v>29</v>
      </c>
      <c r="J14" s="17">
        <v>5560170000</v>
      </c>
      <c r="K14" s="17">
        <v>0</v>
      </c>
      <c r="L14" s="17">
        <v>0</v>
      </c>
      <c r="M14" s="17">
        <v>5560170000</v>
      </c>
      <c r="N14" s="17">
        <v>0</v>
      </c>
      <c r="O14" s="17">
        <f t="shared" si="5"/>
        <v>5560170000</v>
      </c>
      <c r="P14" s="17">
        <v>3715000246</v>
      </c>
      <c r="Q14" s="17">
        <v>1845169754</v>
      </c>
      <c r="R14" s="17">
        <v>1312198411</v>
      </c>
      <c r="S14" s="17">
        <v>374772469</v>
      </c>
      <c r="T14" s="17">
        <v>307400963</v>
      </c>
      <c r="U14" s="18">
        <f t="shared" si="0"/>
        <v>4247971589</v>
      </c>
      <c r="V14" s="7">
        <f t="shared" si="1"/>
        <v>0.23599969263529713</v>
      </c>
      <c r="W14" s="7">
        <f t="shared" si="2"/>
        <v>6.7403059438830112E-2</v>
      </c>
      <c r="X14" s="7">
        <f t="shared" si="3"/>
        <v>5.5286252578608211E-2</v>
      </c>
      <c r="Y14" s="3"/>
    </row>
    <row r="15" spans="1:25" ht="69.75" customHeight="1" thickTop="1" thickBot="1" x14ac:dyDescent="0.3">
      <c r="A15" s="5" t="s">
        <v>15</v>
      </c>
      <c r="B15" s="5" t="s">
        <v>21</v>
      </c>
      <c r="C15" s="5" t="s">
        <v>17</v>
      </c>
      <c r="D15" s="5" t="s">
        <v>30</v>
      </c>
      <c r="E15" s="5"/>
      <c r="F15" s="5" t="s">
        <v>10</v>
      </c>
      <c r="G15" s="5" t="s">
        <v>13</v>
      </c>
      <c r="H15" s="5" t="s">
        <v>12</v>
      </c>
      <c r="I15" s="6" t="s">
        <v>31</v>
      </c>
      <c r="J15" s="17">
        <v>25000000000</v>
      </c>
      <c r="K15" s="17">
        <v>0</v>
      </c>
      <c r="L15" s="17">
        <v>0</v>
      </c>
      <c r="M15" s="17">
        <v>25000000000</v>
      </c>
      <c r="N15" s="17">
        <v>0</v>
      </c>
      <c r="O15" s="17">
        <f t="shared" si="5"/>
        <v>25000000000</v>
      </c>
      <c r="P15" s="17">
        <v>25000000000</v>
      </c>
      <c r="Q15" s="17">
        <v>0</v>
      </c>
      <c r="R15" s="17">
        <v>25000000000</v>
      </c>
      <c r="S15" s="17">
        <v>0</v>
      </c>
      <c r="T15" s="17">
        <v>0</v>
      </c>
      <c r="U15" s="18">
        <f t="shared" si="0"/>
        <v>0</v>
      </c>
      <c r="V15" s="7">
        <f t="shared" si="1"/>
        <v>1</v>
      </c>
      <c r="W15" s="7">
        <f t="shared" si="2"/>
        <v>0</v>
      </c>
      <c r="X15" s="7">
        <f t="shared" si="3"/>
        <v>0</v>
      </c>
      <c r="Y15" s="3"/>
    </row>
    <row r="16" spans="1:25" ht="65.25" customHeight="1" thickTop="1" thickBot="1" x14ac:dyDescent="0.3">
      <c r="A16" s="5" t="s">
        <v>15</v>
      </c>
      <c r="B16" s="5" t="s">
        <v>21</v>
      </c>
      <c r="C16" s="5" t="s">
        <v>17</v>
      </c>
      <c r="D16" s="5" t="s">
        <v>32</v>
      </c>
      <c r="E16" s="5"/>
      <c r="F16" s="5" t="s">
        <v>10</v>
      </c>
      <c r="G16" s="5" t="s">
        <v>13</v>
      </c>
      <c r="H16" s="5" t="s">
        <v>12</v>
      </c>
      <c r="I16" s="6" t="s">
        <v>33</v>
      </c>
      <c r="J16" s="17">
        <v>1030000000</v>
      </c>
      <c r="K16" s="17">
        <v>0</v>
      </c>
      <c r="L16" s="17">
        <v>0</v>
      </c>
      <c r="M16" s="17">
        <v>1030000000</v>
      </c>
      <c r="N16" s="17">
        <v>0</v>
      </c>
      <c r="O16" s="17">
        <f t="shared" si="5"/>
        <v>1030000000</v>
      </c>
      <c r="P16" s="17">
        <v>1030000000</v>
      </c>
      <c r="Q16" s="17">
        <v>0</v>
      </c>
      <c r="R16" s="17">
        <v>1030000000</v>
      </c>
      <c r="S16" s="17">
        <v>0</v>
      </c>
      <c r="T16" s="17">
        <v>0</v>
      </c>
      <c r="U16" s="18">
        <f t="shared" si="0"/>
        <v>0</v>
      </c>
      <c r="V16" s="7">
        <f t="shared" si="1"/>
        <v>1</v>
      </c>
      <c r="W16" s="7">
        <f t="shared" si="2"/>
        <v>0</v>
      </c>
      <c r="X16" s="7">
        <f t="shared" si="3"/>
        <v>0</v>
      </c>
      <c r="Y16" s="3"/>
    </row>
    <row r="17" spans="1:25" ht="54.95" customHeight="1" thickTop="1" thickBot="1" x14ac:dyDescent="0.3">
      <c r="A17" s="5" t="s">
        <v>15</v>
      </c>
      <c r="B17" s="5" t="s">
        <v>21</v>
      </c>
      <c r="C17" s="5" t="s">
        <v>17</v>
      </c>
      <c r="D17" s="5" t="s">
        <v>34</v>
      </c>
      <c r="E17" s="5"/>
      <c r="F17" s="5" t="s">
        <v>10</v>
      </c>
      <c r="G17" s="5" t="s">
        <v>13</v>
      </c>
      <c r="H17" s="5" t="s">
        <v>12</v>
      </c>
      <c r="I17" s="6" t="s">
        <v>35</v>
      </c>
      <c r="J17" s="17">
        <v>8858000000</v>
      </c>
      <c r="K17" s="17">
        <v>0</v>
      </c>
      <c r="L17" s="17">
        <v>0</v>
      </c>
      <c r="M17" s="17">
        <v>8858000000</v>
      </c>
      <c r="N17" s="17">
        <v>0</v>
      </c>
      <c r="O17" s="17">
        <f t="shared" si="5"/>
        <v>8858000000</v>
      </c>
      <c r="P17" s="17">
        <v>7663154718.5</v>
      </c>
      <c r="Q17" s="17">
        <v>1194845281.5</v>
      </c>
      <c r="R17" s="17">
        <v>4846524401.5</v>
      </c>
      <c r="S17" s="17">
        <v>1236264135.5</v>
      </c>
      <c r="T17" s="17">
        <v>1175826638.5</v>
      </c>
      <c r="U17" s="18">
        <f t="shared" si="0"/>
        <v>4011475598.5</v>
      </c>
      <c r="V17" s="7">
        <f t="shared" si="1"/>
        <v>0.54713529030255137</v>
      </c>
      <c r="W17" s="7">
        <f t="shared" si="2"/>
        <v>0.13956470258523368</v>
      </c>
      <c r="X17" s="7">
        <f t="shared" si="3"/>
        <v>0.13274177449762925</v>
      </c>
      <c r="Y17" s="3"/>
    </row>
    <row r="18" spans="1:25" ht="66" customHeight="1" thickTop="1" thickBot="1" x14ac:dyDescent="0.3">
      <c r="A18" s="5" t="s">
        <v>15</v>
      </c>
      <c r="B18" s="5" t="s">
        <v>21</v>
      </c>
      <c r="C18" s="5" t="s">
        <v>17</v>
      </c>
      <c r="D18" s="5" t="s">
        <v>36</v>
      </c>
      <c r="E18" s="5"/>
      <c r="F18" s="5" t="s">
        <v>10</v>
      </c>
      <c r="G18" s="5" t="s">
        <v>13</v>
      </c>
      <c r="H18" s="5" t="s">
        <v>12</v>
      </c>
      <c r="I18" s="6" t="s">
        <v>37</v>
      </c>
      <c r="J18" s="17">
        <v>15422556395</v>
      </c>
      <c r="K18" s="17">
        <v>0</v>
      </c>
      <c r="L18" s="17">
        <v>0</v>
      </c>
      <c r="M18" s="17">
        <v>15422556395</v>
      </c>
      <c r="N18" s="17">
        <v>0</v>
      </c>
      <c r="O18" s="17">
        <f t="shared" si="5"/>
        <v>15422556395</v>
      </c>
      <c r="P18" s="17">
        <v>5049650787.5</v>
      </c>
      <c r="Q18" s="17">
        <v>10372905607.5</v>
      </c>
      <c r="R18" s="17">
        <v>765072599.5</v>
      </c>
      <c r="S18" s="17">
        <v>245558922.5</v>
      </c>
      <c r="T18" s="17">
        <v>200067237.5</v>
      </c>
      <c r="U18" s="18">
        <f t="shared" si="0"/>
        <v>14657483795.5</v>
      </c>
      <c r="V18" s="7">
        <f t="shared" si="1"/>
        <v>4.960737895230112E-2</v>
      </c>
      <c r="W18" s="7">
        <f t="shared" si="2"/>
        <v>1.5922063515981716E-2</v>
      </c>
      <c r="X18" s="7">
        <f t="shared" si="3"/>
        <v>1.2972378403159018E-2</v>
      </c>
      <c r="Y18" s="3"/>
    </row>
    <row r="19" spans="1:25" ht="65.25" customHeight="1" thickTop="1" thickBot="1" x14ac:dyDescent="0.3">
      <c r="A19" s="5" t="s">
        <v>15</v>
      </c>
      <c r="B19" s="5" t="s">
        <v>21</v>
      </c>
      <c r="C19" s="5" t="s">
        <v>17</v>
      </c>
      <c r="D19" s="5" t="s">
        <v>40</v>
      </c>
      <c r="E19" s="5"/>
      <c r="F19" s="5" t="s">
        <v>10</v>
      </c>
      <c r="G19" s="5" t="s">
        <v>13</v>
      </c>
      <c r="H19" s="5" t="s">
        <v>12</v>
      </c>
      <c r="I19" s="6" t="s">
        <v>41</v>
      </c>
      <c r="J19" s="17">
        <v>2163000000</v>
      </c>
      <c r="K19" s="17">
        <v>0</v>
      </c>
      <c r="L19" s="17">
        <v>0</v>
      </c>
      <c r="M19" s="17">
        <v>2163000000</v>
      </c>
      <c r="N19" s="17">
        <v>0</v>
      </c>
      <c r="O19" s="17">
        <f t="shared" si="5"/>
        <v>2163000000</v>
      </c>
      <c r="P19" s="17">
        <v>2163000000</v>
      </c>
      <c r="Q19" s="17">
        <v>0</v>
      </c>
      <c r="R19" s="17">
        <v>0</v>
      </c>
      <c r="S19" s="17">
        <v>0</v>
      </c>
      <c r="T19" s="17">
        <v>0</v>
      </c>
      <c r="U19" s="18">
        <f t="shared" si="0"/>
        <v>2163000000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3"/>
    </row>
    <row r="20" spans="1:25" ht="63" customHeight="1" thickTop="1" thickBot="1" x14ac:dyDescent="0.3">
      <c r="A20" s="5" t="s">
        <v>15</v>
      </c>
      <c r="B20" s="5" t="s">
        <v>21</v>
      </c>
      <c r="C20" s="5" t="s">
        <v>17</v>
      </c>
      <c r="D20" s="5" t="s">
        <v>42</v>
      </c>
      <c r="E20" s="5"/>
      <c r="F20" s="5" t="s">
        <v>10</v>
      </c>
      <c r="G20" s="5" t="s">
        <v>13</v>
      </c>
      <c r="H20" s="5" t="s">
        <v>12</v>
      </c>
      <c r="I20" s="6" t="s">
        <v>43</v>
      </c>
      <c r="J20" s="17">
        <v>5181350000</v>
      </c>
      <c r="K20" s="17">
        <v>0</v>
      </c>
      <c r="L20" s="17">
        <v>0</v>
      </c>
      <c r="M20" s="17">
        <v>5181350000</v>
      </c>
      <c r="N20" s="17">
        <v>0</v>
      </c>
      <c r="O20" s="17">
        <f t="shared" si="5"/>
        <v>5181350000</v>
      </c>
      <c r="P20" s="17">
        <v>4124014565</v>
      </c>
      <c r="Q20" s="17">
        <v>1057335435</v>
      </c>
      <c r="R20" s="17">
        <v>773519193</v>
      </c>
      <c r="S20" s="17">
        <v>187096478</v>
      </c>
      <c r="T20" s="17">
        <v>176864205</v>
      </c>
      <c r="U20" s="18">
        <f t="shared" si="0"/>
        <v>4407830807</v>
      </c>
      <c r="V20" s="7">
        <f t="shared" si="1"/>
        <v>0.14928912213998283</v>
      </c>
      <c r="W20" s="7">
        <f t="shared" si="2"/>
        <v>3.6109600393719785E-2</v>
      </c>
      <c r="X20" s="7">
        <f t="shared" si="3"/>
        <v>3.4134772790874963E-2</v>
      </c>
      <c r="Y20" s="3"/>
    </row>
    <row r="21" spans="1:25" ht="65.25" customHeight="1" thickTop="1" thickBot="1" x14ac:dyDescent="0.3">
      <c r="A21" s="5" t="s">
        <v>15</v>
      </c>
      <c r="B21" s="5" t="s">
        <v>21</v>
      </c>
      <c r="C21" s="5" t="s">
        <v>17</v>
      </c>
      <c r="D21" s="5" t="s">
        <v>25</v>
      </c>
      <c r="E21" s="5"/>
      <c r="F21" s="5" t="s">
        <v>10</v>
      </c>
      <c r="G21" s="5" t="s">
        <v>13</v>
      </c>
      <c r="H21" s="5" t="s">
        <v>12</v>
      </c>
      <c r="I21" s="6" t="s">
        <v>44</v>
      </c>
      <c r="J21" s="17">
        <v>4948478237</v>
      </c>
      <c r="K21" s="17">
        <v>0</v>
      </c>
      <c r="L21" s="17">
        <v>0</v>
      </c>
      <c r="M21" s="17">
        <v>4948478237</v>
      </c>
      <c r="N21" s="17">
        <v>0</v>
      </c>
      <c r="O21" s="17">
        <f t="shared" si="5"/>
        <v>4948478237</v>
      </c>
      <c r="P21" s="17">
        <v>2311768689</v>
      </c>
      <c r="Q21" s="17">
        <v>2636709548</v>
      </c>
      <c r="R21" s="17">
        <v>2207366816</v>
      </c>
      <c r="S21" s="17">
        <v>1625788145</v>
      </c>
      <c r="T21" s="17">
        <v>1592396076</v>
      </c>
      <c r="U21" s="18">
        <f t="shared" si="0"/>
        <v>2741111421</v>
      </c>
      <c r="V21" s="7">
        <f t="shared" si="1"/>
        <v>0.44606982395020284</v>
      </c>
      <c r="W21" s="7">
        <f t="shared" si="2"/>
        <v>0.3285430524567951</v>
      </c>
      <c r="X21" s="7">
        <f t="shared" si="3"/>
        <v>0.32179510543131851</v>
      </c>
      <c r="Y21" s="3"/>
    </row>
    <row r="22" spans="1:25" ht="52.5" customHeight="1" thickTop="1" thickBot="1" x14ac:dyDescent="0.3">
      <c r="A22" s="5" t="s">
        <v>15</v>
      </c>
      <c r="B22" s="5" t="s">
        <v>45</v>
      </c>
      <c r="C22" s="5" t="s">
        <v>17</v>
      </c>
      <c r="D22" s="5" t="s">
        <v>46</v>
      </c>
      <c r="E22" s="5"/>
      <c r="F22" s="5" t="s">
        <v>10</v>
      </c>
      <c r="G22" s="5" t="s">
        <v>13</v>
      </c>
      <c r="H22" s="5" t="s">
        <v>12</v>
      </c>
      <c r="I22" s="6" t="s">
        <v>47</v>
      </c>
      <c r="J22" s="17">
        <v>163050000</v>
      </c>
      <c r="K22" s="17">
        <v>0</v>
      </c>
      <c r="L22" s="17">
        <v>0</v>
      </c>
      <c r="M22" s="17">
        <v>163050000</v>
      </c>
      <c r="N22" s="17">
        <v>0</v>
      </c>
      <c r="O22" s="17">
        <f t="shared" si="5"/>
        <v>163050000</v>
      </c>
      <c r="P22" s="17">
        <v>127951686</v>
      </c>
      <c r="Q22" s="17">
        <v>35098314</v>
      </c>
      <c r="R22" s="17">
        <v>73401684</v>
      </c>
      <c r="S22" s="17">
        <v>20569150</v>
      </c>
      <c r="T22" s="17">
        <v>20569150</v>
      </c>
      <c r="U22" s="18">
        <f t="shared" si="0"/>
        <v>89648316</v>
      </c>
      <c r="V22" s="7">
        <f t="shared" si="1"/>
        <v>0.4501789880404784</v>
      </c>
      <c r="W22" s="7">
        <f t="shared" si="2"/>
        <v>0.12615240723704385</v>
      </c>
      <c r="X22" s="7">
        <f t="shared" si="3"/>
        <v>0.12615240723704385</v>
      </c>
      <c r="Y22" s="3"/>
    </row>
    <row r="23" spans="1:25" ht="75.75" customHeight="1" thickTop="1" thickBot="1" x14ac:dyDescent="0.3">
      <c r="A23" s="5" t="s">
        <v>15</v>
      </c>
      <c r="B23" s="5" t="s">
        <v>45</v>
      </c>
      <c r="C23" s="5" t="s">
        <v>17</v>
      </c>
      <c r="D23" s="5" t="s">
        <v>48</v>
      </c>
      <c r="E23" s="5"/>
      <c r="F23" s="5" t="s">
        <v>10</v>
      </c>
      <c r="G23" s="5" t="s">
        <v>13</v>
      </c>
      <c r="H23" s="5" t="s">
        <v>12</v>
      </c>
      <c r="I23" s="6" t="s">
        <v>49</v>
      </c>
      <c r="J23" s="17">
        <v>300000000</v>
      </c>
      <c r="K23" s="17">
        <v>0</v>
      </c>
      <c r="L23" s="17">
        <v>0</v>
      </c>
      <c r="M23" s="17">
        <v>300000000</v>
      </c>
      <c r="N23" s="17">
        <v>0</v>
      </c>
      <c r="O23" s="17">
        <f t="shared" si="5"/>
        <v>300000000</v>
      </c>
      <c r="P23" s="17">
        <v>292700000</v>
      </c>
      <c r="Q23" s="17">
        <v>7300000</v>
      </c>
      <c r="R23" s="17">
        <v>112700000</v>
      </c>
      <c r="S23" s="17">
        <v>39393045</v>
      </c>
      <c r="T23" s="17">
        <v>31332175</v>
      </c>
      <c r="U23" s="18">
        <f t="shared" si="0"/>
        <v>187300000</v>
      </c>
      <c r="V23" s="7">
        <f t="shared" si="1"/>
        <v>0.37566666666666665</v>
      </c>
      <c r="W23" s="7">
        <f t="shared" si="2"/>
        <v>0.13131014999999999</v>
      </c>
      <c r="X23" s="7">
        <f t="shared" si="3"/>
        <v>0.10444058333333334</v>
      </c>
      <c r="Y23" s="3"/>
    </row>
    <row r="24" spans="1:25" ht="76.5" customHeight="1" thickTop="1" thickBot="1" x14ac:dyDescent="0.3">
      <c r="A24" s="5" t="s">
        <v>15</v>
      </c>
      <c r="B24" s="5" t="s">
        <v>45</v>
      </c>
      <c r="C24" s="5" t="s">
        <v>17</v>
      </c>
      <c r="D24" s="5" t="s">
        <v>50</v>
      </c>
      <c r="E24" s="5"/>
      <c r="F24" s="5" t="s">
        <v>10</v>
      </c>
      <c r="G24" s="5" t="s">
        <v>13</v>
      </c>
      <c r="H24" s="5" t="s">
        <v>12</v>
      </c>
      <c r="I24" s="6" t="s">
        <v>51</v>
      </c>
      <c r="J24" s="17">
        <v>144200574</v>
      </c>
      <c r="K24" s="17">
        <v>0</v>
      </c>
      <c r="L24" s="17">
        <v>0</v>
      </c>
      <c r="M24" s="17">
        <v>144200574</v>
      </c>
      <c r="N24" s="17">
        <v>0</v>
      </c>
      <c r="O24" s="17">
        <f t="shared" si="5"/>
        <v>144200574</v>
      </c>
      <c r="P24" s="17">
        <v>70744231.599999994</v>
      </c>
      <c r="Q24" s="17">
        <v>73456342.400000006</v>
      </c>
      <c r="R24" s="17">
        <v>70744231</v>
      </c>
      <c r="S24" s="17">
        <v>15000000</v>
      </c>
      <c r="T24" s="17">
        <v>15000000</v>
      </c>
      <c r="U24" s="18">
        <f t="shared" si="0"/>
        <v>73456343</v>
      </c>
      <c r="V24" s="7">
        <f t="shared" si="1"/>
        <v>0.49059604298107717</v>
      </c>
      <c r="W24" s="7">
        <f t="shared" si="2"/>
        <v>0.10402177733356319</v>
      </c>
      <c r="X24" s="7">
        <f t="shared" si="3"/>
        <v>0.10402177733356319</v>
      </c>
      <c r="Y24" s="3"/>
    </row>
    <row r="25" spans="1:25" ht="35.25" customHeight="1" thickTop="1" thickBot="1" x14ac:dyDescent="0.3">
      <c r="A25" s="9" t="s">
        <v>15</v>
      </c>
      <c r="B25" s="9"/>
      <c r="C25" s="9"/>
      <c r="D25" s="9"/>
      <c r="E25" s="9"/>
      <c r="F25" s="9"/>
      <c r="G25" s="9"/>
      <c r="H25" s="9"/>
      <c r="I25" s="10" t="s">
        <v>57</v>
      </c>
      <c r="J25" s="19">
        <f t="shared" ref="J25:T25" si="6">SUM(J12:J24)</f>
        <v>68902779948</v>
      </c>
      <c r="K25" s="19">
        <f t="shared" si="6"/>
        <v>23780476336</v>
      </c>
      <c r="L25" s="19">
        <f t="shared" si="6"/>
        <v>0</v>
      </c>
      <c r="M25" s="19">
        <f t="shared" si="6"/>
        <v>92683256284</v>
      </c>
      <c r="N25" s="19">
        <f t="shared" si="6"/>
        <v>0</v>
      </c>
      <c r="O25" s="19">
        <f t="shared" si="6"/>
        <v>92683256284</v>
      </c>
      <c r="P25" s="19">
        <f t="shared" si="6"/>
        <v>51547984923.599998</v>
      </c>
      <c r="Q25" s="19">
        <f t="shared" si="6"/>
        <v>41135271360.400002</v>
      </c>
      <c r="R25" s="19">
        <f t="shared" si="6"/>
        <v>36191527336</v>
      </c>
      <c r="S25" s="19">
        <f t="shared" si="6"/>
        <v>3744442345</v>
      </c>
      <c r="T25" s="19">
        <f t="shared" si="6"/>
        <v>3519456445</v>
      </c>
      <c r="U25" s="20">
        <f t="shared" si="0"/>
        <v>56491728948</v>
      </c>
      <c r="V25" s="11">
        <f t="shared" si="1"/>
        <v>0.39048614374425877</v>
      </c>
      <c r="W25" s="11">
        <f t="shared" si="2"/>
        <v>4.0400418534349732E-2</v>
      </c>
      <c r="X25" s="11">
        <f t="shared" si="3"/>
        <v>3.797294771577385E-2</v>
      </c>
      <c r="Y25" s="3"/>
    </row>
    <row r="26" spans="1:25" ht="54.95" customHeight="1" thickTop="1" thickBot="1" x14ac:dyDescent="0.3">
      <c r="A26" s="5" t="s">
        <v>15</v>
      </c>
      <c r="B26" s="5" t="s">
        <v>52</v>
      </c>
      <c r="C26" s="5" t="s">
        <v>17</v>
      </c>
      <c r="D26" s="5" t="s">
        <v>46</v>
      </c>
      <c r="E26" s="5"/>
      <c r="F26" s="5" t="s">
        <v>10</v>
      </c>
      <c r="G26" s="5" t="s">
        <v>13</v>
      </c>
      <c r="H26" s="5" t="s">
        <v>12</v>
      </c>
      <c r="I26" s="6" t="s">
        <v>53</v>
      </c>
      <c r="J26" s="17">
        <v>2246121120</v>
      </c>
      <c r="K26" s="17">
        <v>0</v>
      </c>
      <c r="L26" s="17">
        <v>0</v>
      </c>
      <c r="M26" s="17">
        <v>2246121120</v>
      </c>
      <c r="N26" s="17">
        <v>0</v>
      </c>
      <c r="O26" s="17">
        <f>+M26-N26</f>
        <v>2246121120</v>
      </c>
      <c r="P26" s="17">
        <v>2224532274</v>
      </c>
      <c r="Q26" s="17">
        <v>21588846</v>
      </c>
      <c r="R26" s="17">
        <v>1014532274</v>
      </c>
      <c r="S26" s="17">
        <v>460645542</v>
      </c>
      <c r="T26" s="17">
        <v>447406383</v>
      </c>
      <c r="U26" s="18">
        <f t="shared" si="0"/>
        <v>1231588846</v>
      </c>
      <c r="V26" s="7">
        <f t="shared" si="1"/>
        <v>0.45168190840928474</v>
      </c>
      <c r="W26" s="7">
        <f t="shared" si="2"/>
        <v>0.20508490744256927</v>
      </c>
      <c r="X26" s="7">
        <f t="shared" si="3"/>
        <v>0.19919067543427935</v>
      </c>
      <c r="Y26" s="3"/>
    </row>
    <row r="27" spans="1:25" ht="54.95" customHeight="1" thickTop="1" thickBot="1" x14ac:dyDescent="0.3">
      <c r="A27" s="5" t="s">
        <v>15</v>
      </c>
      <c r="B27" s="5" t="s">
        <v>52</v>
      </c>
      <c r="C27" s="5" t="s">
        <v>17</v>
      </c>
      <c r="D27" s="5" t="s">
        <v>48</v>
      </c>
      <c r="E27" s="5"/>
      <c r="F27" s="5" t="s">
        <v>10</v>
      </c>
      <c r="G27" s="5" t="s">
        <v>13</v>
      </c>
      <c r="H27" s="5" t="s">
        <v>12</v>
      </c>
      <c r="I27" s="6" t="s">
        <v>54</v>
      </c>
      <c r="J27" s="17">
        <v>1278000000</v>
      </c>
      <c r="K27" s="17">
        <v>0</v>
      </c>
      <c r="L27" s="17">
        <v>0</v>
      </c>
      <c r="M27" s="17">
        <v>1278000000</v>
      </c>
      <c r="N27" s="17">
        <v>0</v>
      </c>
      <c r="O27" s="17">
        <f>+M27-N27</f>
        <v>1278000000</v>
      </c>
      <c r="P27" s="17">
        <v>1224729774.7</v>
      </c>
      <c r="Q27" s="17">
        <v>53270225.299999997</v>
      </c>
      <c r="R27" s="17">
        <v>815646635.64999998</v>
      </c>
      <c r="S27" s="17">
        <v>129082125.65000001</v>
      </c>
      <c r="T27" s="17">
        <v>113641034.65000001</v>
      </c>
      <c r="U27" s="18">
        <f t="shared" si="0"/>
        <v>462353364.35000002</v>
      </c>
      <c r="V27" s="7">
        <f t="shared" si="1"/>
        <v>0.63822115465571205</v>
      </c>
      <c r="W27" s="7">
        <f t="shared" si="2"/>
        <v>0.10100322820813772</v>
      </c>
      <c r="X27" s="7">
        <f t="shared" si="3"/>
        <v>8.8920997378716754E-2</v>
      </c>
      <c r="Y27" s="3"/>
    </row>
    <row r="28" spans="1:25" ht="30.75" customHeight="1" thickTop="1" thickBot="1" x14ac:dyDescent="0.3">
      <c r="A28" s="9" t="s">
        <v>15</v>
      </c>
      <c r="B28" s="9"/>
      <c r="C28" s="9"/>
      <c r="D28" s="9"/>
      <c r="E28" s="9"/>
      <c r="F28" s="9"/>
      <c r="G28" s="9"/>
      <c r="H28" s="9"/>
      <c r="I28" s="10" t="s">
        <v>58</v>
      </c>
      <c r="J28" s="19">
        <f>+J26+J27</f>
        <v>3524121120</v>
      </c>
      <c r="K28" s="19">
        <f t="shared" ref="K28:T28" si="7">+K26+K27</f>
        <v>0</v>
      </c>
      <c r="L28" s="19">
        <f t="shared" si="7"/>
        <v>0</v>
      </c>
      <c r="M28" s="19">
        <f t="shared" si="7"/>
        <v>3524121120</v>
      </c>
      <c r="N28" s="19">
        <f t="shared" si="7"/>
        <v>0</v>
      </c>
      <c r="O28" s="19">
        <f t="shared" si="7"/>
        <v>3524121120</v>
      </c>
      <c r="P28" s="19">
        <f t="shared" si="7"/>
        <v>3449262048.6999998</v>
      </c>
      <c r="Q28" s="19">
        <f t="shared" si="7"/>
        <v>74859071.299999997</v>
      </c>
      <c r="R28" s="19">
        <f t="shared" si="7"/>
        <v>1830178909.6500001</v>
      </c>
      <c r="S28" s="19">
        <f t="shared" si="7"/>
        <v>589727667.64999998</v>
      </c>
      <c r="T28" s="19">
        <f t="shared" si="7"/>
        <v>561047417.64999998</v>
      </c>
      <c r="U28" s="20">
        <f t="shared" si="0"/>
        <v>1693942210.3499999</v>
      </c>
      <c r="V28" s="11">
        <f t="shared" si="1"/>
        <v>0.51932917380830546</v>
      </c>
      <c r="W28" s="11">
        <f t="shared" si="2"/>
        <v>0.16734035169880881</v>
      </c>
      <c r="X28" s="11">
        <f t="shared" si="3"/>
        <v>0.15920208146818746</v>
      </c>
      <c r="Y28" s="3"/>
    </row>
    <row r="29" spans="1:25" ht="55.5" customHeight="1" thickTop="1" thickBot="1" x14ac:dyDescent="0.3">
      <c r="A29" s="5" t="s">
        <v>15</v>
      </c>
      <c r="B29" s="5" t="s">
        <v>21</v>
      </c>
      <c r="C29" s="5" t="s">
        <v>17</v>
      </c>
      <c r="D29" s="5" t="s">
        <v>26</v>
      </c>
      <c r="E29" s="5"/>
      <c r="F29" s="5" t="s">
        <v>10</v>
      </c>
      <c r="G29" s="5" t="s">
        <v>13</v>
      </c>
      <c r="H29" s="5" t="s">
        <v>12</v>
      </c>
      <c r="I29" s="6" t="s">
        <v>27</v>
      </c>
      <c r="J29" s="17">
        <v>4500000000</v>
      </c>
      <c r="K29" s="17">
        <v>0</v>
      </c>
      <c r="L29" s="17">
        <v>0</v>
      </c>
      <c r="M29" s="17">
        <v>4500000000</v>
      </c>
      <c r="N29" s="17">
        <v>0</v>
      </c>
      <c r="O29" s="17">
        <f>+M29-N29</f>
        <v>4500000000</v>
      </c>
      <c r="P29" s="17">
        <v>2651975799.5</v>
      </c>
      <c r="Q29" s="17">
        <v>1848024200.5</v>
      </c>
      <c r="R29" s="17">
        <v>2315076971.5</v>
      </c>
      <c r="S29" s="17">
        <v>506206602.5</v>
      </c>
      <c r="T29" s="17">
        <v>462446811.5</v>
      </c>
      <c r="U29" s="18">
        <f t="shared" si="0"/>
        <v>2184923028.5</v>
      </c>
      <c r="V29" s="7">
        <f t="shared" si="1"/>
        <v>0.5144615492222222</v>
      </c>
      <c r="W29" s="7">
        <f t="shared" si="2"/>
        <v>0.11249035611111111</v>
      </c>
      <c r="X29" s="7">
        <f t="shared" si="3"/>
        <v>0.10276595811111111</v>
      </c>
      <c r="Y29" s="3"/>
    </row>
    <row r="30" spans="1:25" ht="46.5" customHeight="1" thickTop="1" thickBot="1" x14ac:dyDescent="0.3">
      <c r="A30" s="5" t="s">
        <v>15</v>
      </c>
      <c r="B30" s="5" t="s">
        <v>21</v>
      </c>
      <c r="C30" s="5" t="s">
        <v>17</v>
      </c>
      <c r="D30" s="5" t="s">
        <v>38</v>
      </c>
      <c r="E30" s="5"/>
      <c r="F30" s="5" t="s">
        <v>10</v>
      </c>
      <c r="G30" s="5" t="s">
        <v>11</v>
      </c>
      <c r="H30" s="5" t="s">
        <v>12</v>
      </c>
      <c r="I30" s="6" t="s">
        <v>39</v>
      </c>
      <c r="J30" s="17">
        <v>126948897025</v>
      </c>
      <c r="K30" s="17">
        <v>0</v>
      </c>
      <c r="L30" s="17">
        <v>0</v>
      </c>
      <c r="M30" s="17">
        <v>126948897025</v>
      </c>
      <c r="N30" s="17">
        <v>68191739968</v>
      </c>
      <c r="O30" s="17">
        <f>+M30-N30</f>
        <v>58757157057</v>
      </c>
      <c r="P30" s="17">
        <v>58757157057</v>
      </c>
      <c r="Q30" s="17">
        <v>0</v>
      </c>
      <c r="R30" s="17">
        <v>58757157057</v>
      </c>
      <c r="S30" s="17">
        <v>0</v>
      </c>
      <c r="T30" s="17">
        <v>0</v>
      </c>
      <c r="U30" s="18">
        <f t="shared" si="0"/>
        <v>0</v>
      </c>
      <c r="V30" s="7">
        <f t="shared" si="1"/>
        <v>1</v>
      </c>
      <c r="W30" s="7">
        <f t="shared" si="2"/>
        <v>0</v>
      </c>
      <c r="X30" s="7">
        <f t="shared" si="3"/>
        <v>0</v>
      </c>
      <c r="Y30" s="3"/>
    </row>
    <row r="31" spans="1:25" ht="28.5" customHeight="1" thickTop="1" thickBot="1" x14ac:dyDescent="0.3">
      <c r="A31" s="9" t="s">
        <v>15</v>
      </c>
      <c r="B31" s="9" t="s">
        <v>0</v>
      </c>
      <c r="C31" s="9" t="s">
        <v>0</v>
      </c>
      <c r="D31" s="9" t="s">
        <v>0</v>
      </c>
      <c r="E31" s="9" t="s">
        <v>0</v>
      </c>
      <c r="F31" s="9" t="s">
        <v>0</v>
      </c>
      <c r="G31" s="9" t="s">
        <v>0</v>
      </c>
      <c r="H31" s="9" t="s">
        <v>0</v>
      </c>
      <c r="I31" s="10" t="s">
        <v>59</v>
      </c>
      <c r="J31" s="19">
        <f>+J29+J30</f>
        <v>131448897025</v>
      </c>
      <c r="K31" s="19">
        <f t="shared" ref="K31:T31" si="8">+K29+K30</f>
        <v>0</v>
      </c>
      <c r="L31" s="19">
        <f t="shared" si="8"/>
        <v>0</v>
      </c>
      <c r="M31" s="19">
        <f t="shared" si="8"/>
        <v>131448897025</v>
      </c>
      <c r="N31" s="19">
        <f t="shared" si="8"/>
        <v>68191739968</v>
      </c>
      <c r="O31" s="19">
        <f t="shared" si="8"/>
        <v>63257157057</v>
      </c>
      <c r="P31" s="19">
        <f t="shared" si="8"/>
        <v>61409132856.5</v>
      </c>
      <c r="Q31" s="19">
        <f t="shared" si="8"/>
        <v>1848024200.5</v>
      </c>
      <c r="R31" s="19">
        <f t="shared" si="8"/>
        <v>61072234028.5</v>
      </c>
      <c r="S31" s="19">
        <f t="shared" si="8"/>
        <v>506206602.5</v>
      </c>
      <c r="T31" s="19">
        <f t="shared" si="8"/>
        <v>462446811.5</v>
      </c>
      <c r="U31" s="20">
        <f t="shared" si="0"/>
        <v>2184923028.5</v>
      </c>
      <c r="V31" s="11">
        <f t="shared" si="1"/>
        <v>0.96545967080798145</v>
      </c>
      <c r="W31" s="11">
        <f t="shared" si="2"/>
        <v>8.0023609351249445E-3</v>
      </c>
      <c r="X31" s="11">
        <f t="shared" si="3"/>
        <v>7.3105848099258817E-3</v>
      </c>
      <c r="Y31" s="3"/>
    </row>
    <row r="32" spans="1:25" ht="29.25" customHeight="1" thickTop="1" thickBot="1" x14ac:dyDescent="0.3">
      <c r="A32" s="4"/>
      <c r="B32" s="4"/>
      <c r="C32" s="4"/>
      <c r="D32" s="4"/>
      <c r="E32" s="4"/>
      <c r="F32" s="4"/>
      <c r="G32" s="4"/>
      <c r="H32" s="4"/>
      <c r="I32" s="8" t="s">
        <v>70</v>
      </c>
      <c r="J32" s="18">
        <f t="shared" ref="J32:T32" si="9">+J11+J25+J28+J31</f>
        <v>228667186093</v>
      </c>
      <c r="K32" s="18">
        <f t="shared" si="9"/>
        <v>23780476336</v>
      </c>
      <c r="L32" s="18">
        <f t="shared" si="9"/>
        <v>0</v>
      </c>
      <c r="M32" s="18">
        <f t="shared" si="9"/>
        <v>252447662429</v>
      </c>
      <c r="N32" s="18">
        <f t="shared" si="9"/>
        <v>68191739968</v>
      </c>
      <c r="O32" s="18">
        <f t="shared" si="9"/>
        <v>184255922461</v>
      </c>
      <c r="P32" s="18">
        <f t="shared" si="9"/>
        <v>137694998830.10999</v>
      </c>
      <c r="Q32" s="18">
        <f t="shared" si="9"/>
        <v>46560923630.890007</v>
      </c>
      <c r="R32" s="18">
        <f t="shared" si="9"/>
        <v>115426230825.45999</v>
      </c>
      <c r="S32" s="18">
        <f t="shared" si="9"/>
        <v>6855076584.2399998</v>
      </c>
      <c r="T32" s="18">
        <f t="shared" si="9"/>
        <v>6536996289.2399998</v>
      </c>
      <c r="U32" s="18">
        <f t="shared" ref="U32" si="10">+O32-R32</f>
        <v>68829691635.540009</v>
      </c>
      <c r="V32" s="7">
        <f t="shared" ref="V32" si="11">+R32/O32</f>
        <v>0.62644515999148609</v>
      </c>
      <c r="W32" s="7">
        <f t="shared" ref="W32" si="12">+S32/O32</f>
        <v>3.7204104447122778E-2</v>
      </c>
      <c r="X32" s="7">
        <f t="shared" ref="X32" si="13">+T32/O32</f>
        <v>3.5477808267593863E-2</v>
      </c>
      <c r="Y32" s="3"/>
    </row>
    <row r="33" spans="1:25" ht="15.75" thickTop="1" x14ac:dyDescent="0.25">
      <c r="A33" s="14" t="s">
        <v>66</v>
      </c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6"/>
      <c r="N33" s="16"/>
      <c r="U33" s="1"/>
      <c r="V33" s="2"/>
      <c r="W33" s="2"/>
      <c r="X33" s="2"/>
      <c r="Y33" s="3"/>
    </row>
    <row r="34" spans="1:25" x14ac:dyDescent="0.25">
      <c r="A34" s="15" t="s">
        <v>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6"/>
      <c r="U34" s="1"/>
      <c r="V34" s="2"/>
      <c r="W34" s="2"/>
      <c r="X34" s="2"/>
      <c r="Y34" s="3"/>
    </row>
    <row r="35" spans="1:25" x14ac:dyDescent="0.25">
      <c r="A35" s="15" t="s">
        <v>68</v>
      </c>
      <c r="M35" s="16"/>
      <c r="N35" s="16"/>
      <c r="U35" s="1"/>
      <c r="V35" s="2"/>
      <c r="W35" s="2"/>
      <c r="X35" s="2"/>
      <c r="Y35" s="3"/>
    </row>
    <row r="36" spans="1:25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6"/>
      <c r="U36" s="1"/>
      <c r="V36" s="2"/>
      <c r="W36" s="2"/>
      <c r="X36" s="2"/>
      <c r="Y36" s="3"/>
    </row>
    <row r="37" spans="1:25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  <c r="U37" s="1"/>
      <c r="V37" s="2"/>
      <c r="W37" s="2"/>
      <c r="X37" s="2"/>
      <c r="Y37" s="3"/>
    </row>
    <row r="38" spans="1:25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U38" s="1"/>
      <c r="V38" s="2"/>
      <c r="W38" s="2"/>
      <c r="X38" s="2"/>
      <c r="Y38" s="3"/>
    </row>
    <row r="39" spans="1:25" x14ac:dyDescent="0.25">
      <c r="U39" s="1"/>
      <c r="V39" s="2"/>
      <c r="W39" s="2"/>
      <c r="X39" s="2"/>
      <c r="Y39" s="3"/>
    </row>
    <row r="40" spans="1:25" x14ac:dyDescent="0.25">
      <c r="U40" s="1"/>
      <c r="V40" s="2"/>
      <c r="W40" s="2"/>
      <c r="X40" s="2"/>
      <c r="Y40" s="3"/>
    </row>
    <row r="41" spans="1:25" x14ac:dyDescent="0.25">
      <c r="U41" s="1"/>
      <c r="V41" s="2"/>
      <c r="W41" s="2"/>
      <c r="X41" s="2"/>
      <c r="Y41" s="3"/>
    </row>
    <row r="42" spans="1:25" x14ac:dyDescent="0.25">
      <c r="V42" s="3"/>
      <c r="W42" s="3"/>
      <c r="X42" s="3"/>
      <c r="Y42" s="3"/>
    </row>
    <row r="43" spans="1:25" x14ac:dyDescent="0.25">
      <c r="V43" s="3"/>
      <c r="W43" s="3"/>
      <c r="X43" s="3"/>
      <c r="Y43" s="3"/>
    </row>
    <row r="61" ht="0" hidden="1" customHeight="1" x14ac:dyDescent="0.25"/>
    <row r="62" ht="33.950000000000003" customHeight="1" x14ac:dyDescent="0.25"/>
  </sheetData>
  <mergeCells count="4">
    <mergeCell ref="A3:X3"/>
    <mergeCell ref="A4:X4"/>
    <mergeCell ref="A5:X5"/>
    <mergeCell ref="T6:X6"/>
  </mergeCells>
  <printOptions horizontalCentered="1"/>
  <pageMargins left="0.78740157480314965" right="0" top="0.59055118110236227" bottom="0.59055118110236227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2020-06-03T16:43:44Z</cp:lastPrinted>
  <dcterms:created xsi:type="dcterms:W3CDTF">2020-06-01T12:54:51Z</dcterms:created>
  <dcterms:modified xsi:type="dcterms:W3CDTF">2020-06-03T17:36:53Z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