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JULIO 31 DE 2020\PDF\"/>
    </mc:Choice>
  </mc:AlternateContent>
  <bookViews>
    <workbookView xWindow="240" yWindow="120" windowWidth="18060" windowHeight="7050"/>
  </bookViews>
  <sheets>
    <sheet name="GASTOS DE INVERSION" sheetId="1" r:id="rId1"/>
  </sheets>
  <definedNames>
    <definedName name="_xlnm.Print_Titles" localSheetId="0">'GASTOS DE INVERSION'!$6:$6</definedName>
  </definedNames>
  <calcPr calcId="152511"/>
</workbook>
</file>

<file path=xl/calcChain.xml><?xml version="1.0" encoding="utf-8"?>
<calcChain xmlns="http://schemas.openxmlformats.org/spreadsheetml/2006/main">
  <c r="S30" i="1" l="1"/>
  <c r="R30" i="1"/>
  <c r="Q30" i="1"/>
  <c r="P30" i="1"/>
  <c r="O30" i="1"/>
  <c r="M30" i="1"/>
  <c r="L30" i="1"/>
  <c r="K30" i="1"/>
  <c r="J30" i="1"/>
  <c r="I30" i="1"/>
  <c r="S27" i="1"/>
  <c r="R27" i="1"/>
  <c r="Q27" i="1"/>
  <c r="P27" i="1"/>
  <c r="O27" i="1"/>
  <c r="M27" i="1"/>
  <c r="L27" i="1"/>
  <c r="K27" i="1"/>
  <c r="J27" i="1"/>
  <c r="I27" i="1"/>
  <c r="S24" i="1"/>
  <c r="R24" i="1"/>
  <c r="Q24" i="1"/>
  <c r="P24" i="1"/>
  <c r="O24" i="1"/>
  <c r="M24" i="1"/>
  <c r="L24" i="1"/>
  <c r="K24" i="1"/>
  <c r="J24" i="1"/>
  <c r="I24" i="1"/>
  <c r="S10" i="1"/>
  <c r="R10" i="1"/>
  <c r="Q10" i="1"/>
  <c r="P10" i="1"/>
  <c r="O10" i="1"/>
  <c r="O31" i="1" s="1"/>
  <c r="M10" i="1"/>
  <c r="M31" i="1" s="1"/>
  <c r="L10" i="1"/>
  <c r="K10" i="1"/>
  <c r="J10" i="1"/>
  <c r="J31" i="1" s="1"/>
  <c r="I10" i="1"/>
  <c r="I31" i="1" s="1"/>
  <c r="P31" i="1" l="1"/>
  <c r="K31" i="1"/>
  <c r="L31" i="1"/>
  <c r="Q31" i="1"/>
  <c r="R31" i="1"/>
  <c r="S31" i="1"/>
  <c r="N9" i="1"/>
  <c r="N26" i="1"/>
  <c r="N25" i="1"/>
  <c r="N23" i="1"/>
  <c r="N22" i="1"/>
  <c r="N21" i="1"/>
  <c r="N20" i="1"/>
  <c r="N19" i="1"/>
  <c r="N18" i="1"/>
  <c r="N29" i="1"/>
  <c r="N17" i="1"/>
  <c r="N16" i="1"/>
  <c r="N15" i="1"/>
  <c r="N14" i="1"/>
  <c r="N13" i="1"/>
  <c r="N28" i="1"/>
  <c r="N12" i="1"/>
  <c r="N11" i="1"/>
  <c r="N8" i="1"/>
  <c r="N7" i="1"/>
  <c r="W12" i="1" l="1"/>
  <c r="V12" i="1"/>
  <c r="U12" i="1"/>
  <c r="T12" i="1"/>
  <c r="W18" i="1"/>
  <c r="V18" i="1"/>
  <c r="T18" i="1"/>
  <c r="U18" i="1"/>
  <c r="N10" i="1"/>
  <c r="W28" i="1"/>
  <c r="V28" i="1"/>
  <c r="T28" i="1"/>
  <c r="U28" i="1"/>
  <c r="W16" i="1"/>
  <c r="V16" i="1"/>
  <c r="U16" i="1"/>
  <c r="T16" i="1"/>
  <c r="W19" i="1"/>
  <c r="V19" i="1"/>
  <c r="U19" i="1"/>
  <c r="T19" i="1"/>
  <c r="W23" i="1"/>
  <c r="V23" i="1"/>
  <c r="U23" i="1"/>
  <c r="T23" i="1"/>
  <c r="W15" i="1"/>
  <c r="V15" i="1"/>
  <c r="T15" i="1"/>
  <c r="U15" i="1"/>
  <c r="W9" i="1"/>
  <c r="V9" i="1"/>
  <c r="U9" i="1"/>
  <c r="T9" i="1"/>
  <c r="W8" i="1"/>
  <c r="V8" i="1"/>
  <c r="T8" i="1"/>
  <c r="U8" i="1"/>
  <c r="W13" i="1"/>
  <c r="V13" i="1"/>
  <c r="T13" i="1"/>
  <c r="U13" i="1"/>
  <c r="W17" i="1"/>
  <c r="T17" i="1"/>
  <c r="V17" i="1"/>
  <c r="U17" i="1"/>
  <c r="W20" i="1"/>
  <c r="T20" i="1"/>
  <c r="V20" i="1"/>
  <c r="U20" i="1"/>
  <c r="W25" i="1"/>
  <c r="V25" i="1"/>
  <c r="U25" i="1"/>
  <c r="T25" i="1"/>
  <c r="W22" i="1"/>
  <c r="V22" i="1"/>
  <c r="U22" i="1"/>
  <c r="T22" i="1"/>
  <c r="W11" i="1"/>
  <c r="V11" i="1"/>
  <c r="T11" i="1"/>
  <c r="U11" i="1"/>
  <c r="W14" i="1"/>
  <c r="T14" i="1"/>
  <c r="V14" i="1"/>
  <c r="U14" i="1"/>
  <c r="W29" i="1"/>
  <c r="T29" i="1"/>
  <c r="V29" i="1"/>
  <c r="U29" i="1"/>
  <c r="W21" i="1"/>
  <c r="V21" i="1"/>
  <c r="T21" i="1"/>
  <c r="U21" i="1"/>
  <c r="W26" i="1"/>
  <c r="V26" i="1"/>
  <c r="T26" i="1"/>
  <c r="U26" i="1"/>
  <c r="N27" i="1"/>
  <c r="N30" i="1"/>
  <c r="N24" i="1"/>
  <c r="W7" i="1"/>
  <c r="V7" i="1"/>
  <c r="T7" i="1"/>
  <c r="U7" i="1"/>
  <c r="T24" i="1" l="1"/>
  <c r="U24" i="1"/>
  <c r="W24" i="1"/>
  <c r="V24" i="1"/>
  <c r="T30" i="1"/>
  <c r="U30" i="1"/>
  <c r="W30" i="1"/>
  <c r="V30" i="1"/>
  <c r="T27" i="1"/>
  <c r="U27" i="1"/>
  <c r="W27" i="1"/>
  <c r="V27" i="1"/>
  <c r="T10" i="1"/>
  <c r="N31" i="1"/>
  <c r="W10" i="1"/>
  <c r="U10" i="1"/>
  <c r="V10" i="1"/>
  <c r="T31" i="1" l="1"/>
  <c r="V31" i="1"/>
  <c r="U31" i="1"/>
  <c r="W31" i="1"/>
</calcChain>
</file>

<file path=xl/sharedStrings.xml><?xml version="1.0" encoding="utf-8"?>
<sst xmlns="http://schemas.openxmlformats.org/spreadsheetml/2006/main" count="218" uniqueCount="83">
  <si>
    <t/>
  </si>
  <si>
    <t>TIPO</t>
  </si>
  <si>
    <t>CTA</t>
  </si>
  <si>
    <t>SUB
CTA</t>
  </si>
  <si>
    <t>OBJ</t>
  </si>
  <si>
    <t>FUENTE</t>
  </si>
  <si>
    <t>REC</t>
  </si>
  <si>
    <t>SIT</t>
  </si>
  <si>
    <t>DESCRIPCION</t>
  </si>
  <si>
    <t>APR. INICIAL</t>
  </si>
  <si>
    <t>APR. ADICIONADA</t>
  </si>
  <si>
    <t>APR. REDUCIDA</t>
  </si>
  <si>
    <t>APR. VIGENTE</t>
  </si>
  <si>
    <t>APR BLOQUEADA</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</si>
  <si>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</si>
  <si>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</si>
  <si>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</si>
  <si>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</si>
  <si>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</si>
  <si>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</si>
  <si>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</si>
  <si>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</si>
  <si>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</si>
  <si>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</si>
  <si>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</si>
  <si>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</si>
  <si>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</si>
  <si>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</si>
  <si>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</si>
  <si>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</si>
  <si>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</si>
  <si>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</si>
  <si>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</si>
  <si>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</si>
  <si>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</si>
  <si>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</si>
  <si>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</si>
  <si>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</si>
  <si>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</si>
  <si>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</si>
  <si>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</si>
  <si>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</si>
  <si>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</si>
  <si>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</si>
  <si>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</si>
  <si>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</si>
  <si>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</si>
  <si>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</si>
  <si>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</si>
  <si>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</si>
  <si>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</si>
  <si>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</si>
  <si>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</si>
  <si>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</si>
  <si>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</si>
  <si>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</si>
  <si>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</si>
  <si>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</si>
  <si>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</si>
  <si>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</si>
  <si>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</si>
  <si>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</si>
  <si>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</si>
  <si>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</si>
  <si>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</si>
  <si>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 VIGENTE DESPUES DE BLOQUEOS</t>
  </si>
  <si>
    <t xml:space="preserve">GASTOS DE INVERSION </t>
  </si>
  <si>
    <t>APROPIACION SIN COMPROMETER</t>
  </si>
  <si>
    <t>MINISTERIO DE COMERCIO INDUSTRIA Y TURISMO</t>
  </si>
  <si>
    <t>INFORME PRESUPUESTAL ACUMULADO CON CORTE AL 31 DE JULIO DE 2020</t>
  </si>
  <si>
    <t>FECHA DE GENERACION : AGOSTO 3 DE 2020</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</si>
  <si>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</si>
  <si>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</si>
  <si>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</si>
  <si>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t xml:space="preserve">TOTAL PRESUPUESTO GASTOS DE INVERSION </t>
  </si>
  <si>
    <t>VICEMINISTERIO DE COMERCIO EXTERIOR</t>
  </si>
  <si>
    <t>VICEMINISTERIO DE DESARROLLO EMPRESARIAL</t>
  </si>
  <si>
    <t>SECRETARIA GENERAL</t>
  </si>
  <si>
    <t>VICEMINISTERIO DE TURISMO</t>
  </si>
  <si>
    <t>COMP/ APR</t>
  </si>
  <si>
    <t>OBLIG/ APR</t>
  </si>
  <si>
    <t>PAGO/ APR</t>
  </si>
  <si>
    <r>
      <rPr>
        <b/>
        <sz val="8"/>
        <rFont val="Arial"/>
        <family val="2"/>
      </rPr>
      <t>Nota No. 3</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</si>
</sst>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3"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b/>
      <sz val="8"/>
      <color rgb="FF000000"/>
      <name val="Arial"/>
      <family val="2"/>
    </font>
    <font>
      <sz val="8"/>
      <name val="Arial"/>
      <family val="2"/>
    </font>
    <font>
      <b/>
      <sz val="8"/>
      <color theme="0"/>
      <name val="Arial"/>
      <family val="2"/>
    </font>
    <font>
      <sz val="8"/>
      <color theme="0"/>
      <name val="Arial"/>
      <family val="2"/>
    </font>
    <font>
      <b/>
      <sz val="8"/>
      <name val="Arial"/>
      <family val="2"/>
    </font>
    <font>
      <sz val="11"/>
      <name val="Arial"/>
      <family val="2"/>
    </font>
    <font>
      <sz val="11"/>
      <name val="Arial Narrow"/>
      <family val="2"/>
    </font>
    <font>
      <b/>
      <sz val="11"/>
      <color rgb="FF000000"/>
      <name val="Arial Narrow"/>
      <family val="2"/>
    </font>
    <font>
      <b/>
      <sz val="7"/>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medium">
        <color rgb="FFD3D3D3"/>
      </left>
      <right style="medium">
        <color rgb="FFD3D3D3"/>
      </right>
      <top style="medium">
        <color rgb="FFD3D3D3"/>
      </top>
      <bottom style="medium">
        <color rgb="FFD3D3D3"/>
      </bottom>
      <diagonal/>
    </border>
    <border>
      <left style="medium">
        <color rgb="FFD3D3D3"/>
      </left>
      <right style="medium">
        <color rgb="FFD3D3D3"/>
      </right>
      <top style="medium">
        <color rgb="FFD3D3D3"/>
      </top>
      <bottom/>
      <diagonal/>
    </border>
    <border>
      <left style="thick">
        <color rgb="FFD3D3D3"/>
      </left>
      <right style="medium">
        <color rgb="FFD3D3D3"/>
      </right>
      <top style="thick">
        <color rgb="FFD3D3D3"/>
      </top>
      <bottom style="medium">
        <color rgb="FFD3D3D3"/>
      </bottom>
      <diagonal/>
    </border>
    <border>
      <left style="medium">
        <color rgb="FFD3D3D3"/>
      </left>
      <right style="medium">
        <color rgb="FFD3D3D3"/>
      </right>
      <top style="thick">
        <color rgb="FFD3D3D3"/>
      </top>
      <bottom style="medium">
        <color rgb="FFD3D3D3"/>
      </bottom>
      <diagonal/>
    </border>
    <border>
      <left style="medium">
        <color rgb="FFD3D3D3"/>
      </left>
      <right style="thick">
        <color rgb="FFD3D3D3"/>
      </right>
      <top style="thick">
        <color rgb="FFD3D3D3"/>
      </top>
      <bottom style="medium">
        <color rgb="FFD3D3D3"/>
      </bottom>
      <diagonal/>
    </border>
    <border>
      <left style="thick">
        <color rgb="FFD3D3D3"/>
      </left>
      <right style="medium">
        <color rgb="FFD3D3D3"/>
      </right>
      <top style="medium">
        <color rgb="FFD3D3D3"/>
      </top>
      <bottom style="medium">
        <color rgb="FFD3D3D3"/>
      </bottom>
      <diagonal/>
    </border>
    <border>
      <left style="medium">
        <color rgb="FFD3D3D3"/>
      </left>
      <right style="thick">
        <color rgb="FFD3D3D3"/>
      </right>
      <top style="medium">
        <color rgb="FFD3D3D3"/>
      </top>
      <bottom style="medium">
        <color rgb="FFD3D3D3"/>
      </bottom>
      <diagonal/>
    </border>
    <border>
      <left style="thick">
        <color rgb="FFD3D3D3"/>
      </left>
      <right style="medium">
        <color rgb="FFD3D3D3"/>
      </right>
      <top style="medium">
        <color rgb="FFD3D3D3"/>
      </top>
      <bottom/>
      <diagonal/>
    </border>
    <border>
      <left style="medium">
        <color rgb="FFD3D3D3"/>
      </left>
      <right style="thick">
        <color rgb="FFD3D3D3"/>
      </right>
      <top style="medium">
        <color rgb="FFD3D3D3"/>
      </top>
      <bottom/>
      <diagonal/>
    </border>
    <border>
      <left style="thick">
        <color rgb="FFD3D3D3"/>
      </left>
      <right/>
      <top/>
      <bottom style="thick">
        <color rgb="FFD3D3D3"/>
      </bottom>
      <diagonal/>
    </border>
    <border>
      <left/>
      <right/>
      <top/>
      <bottom style="thick">
        <color rgb="FFD3D3D3"/>
      </bottom>
      <diagonal/>
    </border>
    <border>
      <left/>
      <right style="thick">
        <color rgb="FFD3D3D3"/>
      </right>
      <top/>
      <bottom style="thick">
        <color rgb="FFD3D3D3"/>
      </bottom>
      <diagonal/>
    </border>
  </borders>
  <cellStyleXfs count="1">
    <xf numFmtId="0" fontId="0" fillId="0" borderId="0"/>
  </cellStyleXfs>
  <cellXfs count="50">
    <xf numFmtId="0" fontId="1" fillId="0" borderId="0" xfId="0" applyFont="1" applyFill="1" applyBorder="1"/>
    <xf numFmtId="0" fontId="2" fillId="0" borderId="0" xfId="0" applyNumberFormat="1" applyFont="1" applyFill="1" applyBorder="1" applyAlignment="1">
      <alignment horizontal="center" vertical="center" wrapText="1" readingOrder="1"/>
    </xf>
    <xf numFmtId="10" fontId="1" fillId="0" borderId="0" xfId="0" applyNumberFormat="1" applyFont="1" applyFill="1" applyBorder="1"/>
    <xf numFmtId="10" fontId="1" fillId="0" borderId="0" xfId="0" applyNumberFormat="1" applyFont="1" applyFill="1" applyBorder="1" applyAlignment="1">
      <alignment horizontal="right" vertical="center" wrapText="1"/>
    </xf>
    <xf numFmtId="165" fontId="5" fillId="0" borderId="1" xfId="0" applyNumberFormat="1" applyFont="1" applyFill="1" applyBorder="1" applyAlignment="1">
      <alignment horizontal="right" vertical="center" wrapText="1"/>
    </xf>
    <xf numFmtId="10" fontId="5"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0" fontId="5" fillId="0" borderId="0" xfId="0" applyFont="1" applyFill="1" applyBorder="1"/>
    <xf numFmtId="165" fontId="3" fillId="0" borderId="1" xfId="0" applyNumberFormat="1" applyFont="1" applyFill="1" applyBorder="1" applyAlignment="1">
      <alignment horizontal="right" vertical="center" wrapText="1" readingOrder="1"/>
    </xf>
    <xf numFmtId="164" fontId="3" fillId="0" borderId="1" xfId="0" applyNumberFormat="1" applyFont="1" applyFill="1" applyBorder="1" applyAlignment="1">
      <alignment vertical="center" wrapText="1" readingOrder="1"/>
    </xf>
    <xf numFmtId="165" fontId="3" fillId="0" borderId="1" xfId="0" applyNumberFormat="1" applyFont="1" applyFill="1" applyBorder="1" applyAlignment="1">
      <alignment vertical="center" wrapText="1" readingOrder="1"/>
    </xf>
    <xf numFmtId="0" fontId="3" fillId="0" borderId="0" xfId="0" applyFont="1" applyFill="1"/>
    <xf numFmtId="166"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9" fillId="0" borderId="0" xfId="0" applyFont="1" applyFill="1" applyBorder="1"/>
    <xf numFmtId="0" fontId="9" fillId="0" borderId="0" xfId="0" applyFont="1" applyFill="1" applyBorder="1" applyAlignment="1">
      <alignment horizontal="center" vertical="center" wrapText="1"/>
    </xf>
    <xf numFmtId="10" fontId="9" fillId="0" borderId="0"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readingOrder="1"/>
    </xf>
    <xf numFmtId="0" fontId="6" fillId="2" borderId="4" xfId="0" applyNumberFormat="1" applyFont="1" applyFill="1" applyBorder="1" applyAlignment="1">
      <alignment horizontal="center" vertical="center" wrapText="1" readingOrder="1"/>
    </xf>
    <xf numFmtId="0" fontId="7" fillId="2" borderId="4" xfId="0" applyFont="1" applyFill="1" applyBorder="1" applyAlignment="1">
      <alignment horizontal="centerContinuous" vertical="center" wrapText="1"/>
    </xf>
    <xf numFmtId="0" fontId="7" fillId="2" borderId="5" xfId="0" applyFont="1" applyFill="1" applyBorder="1" applyAlignment="1">
      <alignment horizontal="centerContinuous" vertical="center" wrapText="1"/>
    </xf>
    <xf numFmtId="0" fontId="3" fillId="0" borderId="6" xfId="0" applyNumberFormat="1" applyFont="1" applyFill="1" applyBorder="1" applyAlignment="1">
      <alignment horizontal="center" vertical="center" wrapText="1" readingOrder="1"/>
    </xf>
    <xf numFmtId="10" fontId="5" fillId="0" borderId="7" xfId="0" applyNumberFormat="1" applyFont="1" applyFill="1" applyBorder="1" applyAlignment="1">
      <alignment horizontal="right" vertical="center" wrapText="1"/>
    </xf>
    <xf numFmtId="0" fontId="4" fillId="4" borderId="6" xfId="0" applyNumberFormat="1" applyFont="1" applyFill="1" applyBorder="1" applyAlignment="1">
      <alignment horizontal="center" vertical="center" wrapText="1" readingOrder="1"/>
    </xf>
    <xf numFmtId="0" fontId="4" fillId="4" borderId="1" xfId="0" applyNumberFormat="1" applyFont="1" applyFill="1" applyBorder="1" applyAlignment="1">
      <alignment horizontal="center" vertical="center" wrapText="1" readingOrder="1"/>
    </xf>
    <xf numFmtId="0" fontId="4" fillId="4" borderId="1" xfId="0" applyNumberFormat="1" applyFont="1" applyFill="1" applyBorder="1" applyAlignment="1">
      <alignment horizontal="left" vertical="center" wrapText="1" readingOrder="1"/>
    </xf>
    <xf numFmtId="164" fontId="4" fillId="4" borderId="1" xfId="0" applyNumberFormat="1" applyFont="1" applyFill="1" applyBorder="1" applyAlignment="1">
      <alignment vertical="center" wrapText="1" readingOrder="1"/>
    </xf>
    <xf numFmtId="165" fontId="8" fillId="4" borderId="1" xfId="0" applyNumberFormat="1" applyFont="1" applyFill="1" applyBorder="1" applyAlignment="1">
      <alignment horizontal="right" vertical="center" wrapText="1"/>
    </xf>
    <xf numFmtId="10" fontId="8" fillId="4" borderId="1" xfId="0" applyNumberFormat="1" applyFont="1" applyFill="1" applyBorder="1" applyAlignment="1">
      <alignment horizontal="right" vertical="center" wrapText="1"/>
    </xf>
    <xf numFmtId="10" fontId="8" fillId="4" borderId="7" xfId="0" applyNumberFormat="1" applyFont="1" applyFill="1" applyBorder="1" applyAlignment="1">
      <alignment horizontal="right" vertical="center" wrapText="1"/>
    </xf>
    <xf numFmtId="164" fontId="4" fillId="4" borderId="1" xfId="0" applyNumberFormat="1" applyFont="1" applyFill="1" applyBorder="1" applyAlignment="1">
      <alignment horizontal="right" vertical="center" wrapText="1" readingOrder="1"/>
    </xf>
    <xf numFmtId="0" fontId="4" fillId="4" borderId="8" xfId="0" applyNumberFormat="1" applyFont="1" applyFill="1" applyBorder="1" applyAlignment="1">
      <alignment horizontal="center" vertical="center" wrapText="1" readingOrder="1"/>
    </xf>
    <xf numFmtId="0" fontId="4" fillId="4" borderId="2" xfId="0" applyNumberFormat="1" applyFont="1" applyFill="1" applyBorder="1" applyAlignment="1">
      <alignment horizontal="center" vertical="center" wrapText="1" readingOrder="1"/>
    </xf>
    <xf numFmtId="0" fontId="4" fillId="4" borderId="2" xfId="0" applyNumberFormat="1" applyFont="1" applyFill="1" applyBorder="1" applyAlignment="1">
      <alignment horizontal="left" vertical="center" wrapText="1" readingOrder="1"/>
    </xf>
    <xf numFmtId="164" fontId="4" fillId="4" borderId="2" xfId="0" applyNumberFormat="1" applyFont="1" applyFill="1" applyBorder="1" applyAlignment="1">
      <alignment horizontal="right" vertical="center" wrapText="1" readingOrder="1"/>
    </xf>
    <xf numFmtId="165" fontId="8" fillId="4" borderId="2" xfId="0" applyNumberFormat="1" applyFont="1" applyFill="1" applyBorder="1" applyAlignment="1">
      <alignment horizontal="right" vertical="center" wrapText="1"/>
    </xf>
    <xf numFmtId="10" fontId="8" fillId="4" borderId="2" xfId="0" applyNumberFormat="1" applyFont="1" applyFill="1" applyBorder="1" applyAlignment="1">
      <alignment horizontal="right" vertical="center" wrapText="1"/>
    </xf>
    <xf numFmtId="10" fontId="8" fillId="4" borderId="9" xfId="0" applyNumberFormat="1" applyFont="1" applyFill="1" applyBorder="1" applyAlignment="1">
      <alignment horizontal="right" vertical="center" wrapText="1"/>
    </xf>
    <xf numFmtId="0" fontId="4" fillId="3" borderId="10" xfId="0" applyNumberFormat="1" applyFont="1" applyFill="1" applyBorder="1" applyAlignment="1">
      <alignment horizontal="center" vertical="center" wrapText="1" readingOrder="1"/>
    </xf>
    <xf numFmtId="0" fontId="4" fillId="3" borderId="11" xfId="0" applyNumberFormat="1" applyFont="1" applyFill="1" applyBorder="1" applyAlignment="1">
      <alignment horizontal="center" vertical="center" wrapText="1" readingOrder="1"/>
    </xf>
    <xf numFmtId="0" fontId="4" fillId="3" borderId="11" xfId="0" applyNumberFormat="1" applyFont="1" applyFill="1" applyBorder="1" applyAlignment="1">
      <alignment horizontal="left" vertical="center" wrapText="1" readingOrder="1"/>
    </xf>
    <xf numFmtId="164" fontId="4" fillId="3" borderId="11" xfId="0" applyNumberFormat="1" applyFont="1" applyFill="1" applyBorder="1" applyAlignment="1">
      <alignment horizontal="right" vertical="center" wrapText="1" readingOrder="1"/>
    </xf>
    <xf numFmtId="165" fontId="8" fillId="3" borderId="11" xfId="0" applyNumberFormat="1" applyFont="1" applyFill="1" applyBorder="1" applyAlignment="1">
      <alignment horizontal="right" vertical="center" wrapText="1"/>
    </xf>
    <xf numFmtId="10" fontId="8" fillId="3" borderId="11" xfId="0" applyNumberFormat="1" applyFont="1" applyFill="1" applyBorder="1" applyAlignment="1">
      <alignment horizontal="right" vertical="center" wrapText="1"/>
    </xf>
    <xf numFmtId="10" fontId="8" fillId="3" borderId="12" xfId="0" applyNumberFormat="1" applyFont="1" applyFill="1" applyBorder="1" applyAlignment="1">
      <alignment horizontal="right" vertical="center" wrapText="1"/>
    </xf>
    <xf numFmtId="0" fontId="12" fillId="0" borderId="0" xfId="0" applyFont="1" applyFill="1" applyBorder="1"/>
    <xf numFmtId="0" fontId="11" fillId="0" borderId="0"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7</xdr:col>
      <xdr:colOff>495300</xdr:colOff>
      <xdr:row>2</xdr:row>
      <xdr:rowOff>128186</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895600" cy="528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5"/>
  <sheetViews>
    <sheetView showGridLines="0" tabSelected="1" topLeftCell="K1" workbookViewId="0">
      <selection activeCell="T5" sqref="T5"/>
    </sheetView>
  </sheetViews>
  <sheetFormatPr baseColWidth="10" defaultRowHeight="15" x14ac:dyDescent="0.25"/>
  <cols>
    <col min="1" max="1" width="4.28515625" customWidth="1"/>
    <col min="2" max="4" width="5.42578125" customWidth="1"/>
    <col min="5" max="5" width="6.7109375" customWidth="1"/>
    <col min="6" max="6" width="4.85546875" customWidth="1"/>
    <col min="7" max="7" width="4.140625" customWidth="1"/>
    <col min="8" max="8" width="27.42578125" customWidth="1"/>
    <col min="9" max="9" width="17" customWidth="1"/>
    <col min="10" max="10" width="16.42578125" customWidth="1"/>
    <col min="11" max="11" width="15.28515625" customWidth="1"/>
    <col min="12" max="12" width="17.140625" customWidth="1"/>
    <col min="13" max="14" width="15.7109375" customWidth="1"/>
    <col min="15" max="15" width="15.85546875" customWidth="1"/>
    <col min="16" max="16" width="15.5703125" customWidth="1"/>
    <col min="17" max="17" width="17" customWidth="1"/>
    <col min="18" max="18" width="15.140625" customWidth="1"/>
    <col min="19" max="19" width="14.42578125" customWidth="1"/>
    <col min="20" max="20" width="14" customWidth="1"/>
    <col min="21" max="21" width="7" customWidth="1"/>
    <col min="22" max="22" width="7.28515625" customWidth="1"/>
    <col min="23" max="23" width="6.140625" customWidth="1"/>
  </cols>
  <sheetData>
    <row r="2" spans="1:24" ht="16.5" x14ac:dyDescent="0.25">
      <c r="A2" s="48" t="s">
        <v>68</v>
      </c>
      <c r="B2" s="49"/>
      <c r="C2" s="49"/>
      <c r="D2" s="49"/>
      <c r="E2" s="49"/>
      <c r="F2" s="49"/>
      <c r="G2" s="49"/>
      <c r="H2" s="49"/>
      <c r="I2" s="49"/>
      <c r="J2" s="49"/>
      <c r="K2" s="49"/>
      <c r="L2" s="49"/>
      <c r="M2" s="49"/>
      <c r="N2" s="49"/>
      <c r="O2" s="49"/>
      <c r="P2" s="49"/>
      <c r="Q2" s="49"/>
      <c r="R2" s="49"/>
      <c r="S2" s="49"/>
      <c r="T2" s="49"/>
      <c r="U2" s="49"/>
      <c r="V2" s="49"/>
      <c r="W2" s="49"/>
    </row>
    <row r="3" spans="1:24" ht="16.5" x14ac:dyDescent="0.25">
      <c r="A3" s="48" t="s">
        <v>69</v>
      </c>
      <c r="B3" s="49"/>
      <c r="C3" s="49"/>
      <c r="D3" s="49"/>
      <c r="E3" s="49"/>
      <c r="F3" s="49"/>
      <c r="G3" s="49"/>
      <c r="H3" s="49"/>
      <c r="I3" s="49"/>
      <c r="J3" s="49"/>
      <c r="K3" s="49"/>
      <c r="L3" s="49"/>
      <c r="M3" s="49"/>
      <c r="N3" s="49"/>
      <c r="O3" s="49"/>
      <c r="P3" s="49"/>
      <c r="Q3" s="49"/>
      <c r="R3" s="49"/>
      <c r="S3" s="49"/>
      <c r="T3" s="49"/>
      <c r="U3" s="49"/>
      <c r="V3" s="49"/>
      <c r="W3" s="49"/>
    </row>
    <row r="4" spans="1:24" ht="16.5" x14ac:dyDescent="0.25">
      <c r="A4" s="48" t="s">
        <v>66</v>
      </c>
      <c r="B4" s="49"/>
      <c r="C4" s="49"/>
      <c r="D4" s="49"/>
      <c r="E4" s="49"/>
      <c r="F4" s="49"/>
      <c r="G4" s="49"/>
      <c r="H4" s="49"/>
      <c r="I4" s="49"/>
      <c r="J4" s="49"/>
      <c r="K4" s="49"/>
      <c r="L4" s="49"/>
      <c r="M4" s="49"/>
      <c r="N4" s="49"/>
      <c r="O4" s="49"/>
      <c r="P4" s="49"/>
      <c r="Q4" s="49"/>
      <c r="R4" s="49"/>
      <c r="S4" s="49"/>
      <c r="T4" s="49"/>
      <c r="U4" s="49"/>
      <c r="V4" s="49"/>
      <c r="W4" s="49"/>
    </row>
    <row r="5" spans="1:24" ht="15.75" thickBot="1" x14ac:dyDescent="0.3">
      <c r="A5" s="1" t="s">
        <v>0</v>
      </c>
      <c r="B5" s="1" t="s">
        <v>0</v>
      </c>
      <c r="C5" s="1" t="s">
        <v>0</v>
      </c>
      <c r="D5" s="1" t="s">
        <v>0</v>
      </c>
      <c r="E5" s="1" t="s">
        <v>0</v>
      </c>
      <c r="F5" s="1" t="s">
        <v>0</v>
      </c>
      <c r="G5" s="1" t="s">
        <v>0</v>
      </c>
      <c r="H5" s="1" t="s">
        <v>0</v>
      </c>
      <c r="I5" s="1" t="s">
        <v>0</v>
      </c>
      <c r="J5" s="1" t="s">
        <v>0</v>
      </c>
      <c r="K5" s="1" t="s">
        <v>0</v>
      </c>
      <c r="L5" s="1" t="s">
        <v>0</v>
      </c>
      <c r="M5" s="1" t="s">
        <v>0</v>
      </c>
      <c r="N5" s="1"/>
      <c r="O5" s="1" t="s">
        <v>0</v>
      </c>
      <c r="P5" s="1" t="s">
        <v>0</v>
      </c>
      <c r="Q5" s="1" t="s">
        <v>0</v>
      </c>
      <c r="R5" s="1" t="s">
        <v>0</v>
      </c>
      <c r="S5" s="1" t="s">
        <v>0</v>
      </c>
      <c r="T5" s="47" t="s">
        <v>70</v>
      </c>
    </row>
    <row r="6" spans="1:24" ht="42.75" customHeight="1" thickTop="1" thickBot="1" x14ac:dyDescent="0.3">
      <c r="A6" s="19" t="s">
        <v>1</v>
      </c>
      <c r="B6" s="20" t="s">
        <v>2</v>
      </c>
      <c r="C6" s="20" t="s">
        <v>3</v>
      </c>
      <c r="D6" s="20" t="s">
        <v>4</v>
      </c>
      <c r="E6" s="20" t="s">
        <v>5</v>
      </c>
      <c r="F6" s="20" t="s">
        <v>6</v>
      </c>
      <c r="G6" s="20" t="s">
        <v>7</v>
      </c>
      <c r="H6" s="20" t="s">
        <v>8</v>
      </c>
      <c r="I6" s="20" t="s">
        <v>9</v>
      </c>
      <c r="J6" s="20" t="s">
        <v>10</v>
      </c>
      <c r="K6" s="20" t="s">
        <v>11</v>
      </c>
      <c r="L6" s="20" t="s">
        <v>12</v>
      </c>
      <c r="M6" s="20" t="s">
        <v>13</v>
      </c>
      <c r="N6" s="20" t="s">
        <v>65</v>
      </c>
      <c r="O6" s="20" t="s">
        <v>14</v>
      </c>
      <c r="P6" s="20" t="s">
        <v>15</v>
      </c>
      <c r="Q6" s="20" t="s">
        <v>16</v>
      </c>
      <c r="R6" s="20" t="s">
        <v>17</v>
      </c>
      <c r="S6" s="20" t="s">
        <v>18</v>
      </c>
      <c r="T6" s="21" t="s">
        <v>67</v>
      </c>
      <c r="U6" s="21" t="s">
        <v>79</v>
      </c>
      <c r="V6" s="21" t="s">
        <v>80</v>
      </c>
      <c r="W6" s="22" t="s">
        <v>81</v>
      </c>
    </row>
    <row r="7" spans="1:24" ht="84" customHeight="1" thickBot="1" x14ac:dyDescent="0.3">
      <c r="A7" s="23" t="s">
        <v>24</v>
      </c>
      <c r="B7" s="6" t="s">
        <v>25</v>
      </c>
      <c r="C7" s="6" t="s">
        <v>26</v>
      </c>
      <c r="D7" s="6" t="s">
        <v>27</v>
      </c>
      <c r="E7" s="6" t="s">
        <v>19</v>
      </c>
      <c r="F7" s="6" t="s">
        <v>22</v>
      </c>
      <c r="G7" s="6" t="s">
        <v>21</v>
      </c>
      <c r="H7" s="7" t="s">
        <v>28</v>
      </c>
      <c r="I7" s="8">
        <v>4000000000</v>
      </c>
      <c r="J7" s="8">
        <v>0</v>
      </c>
      <c r="K7" s="8">
        <v>0</v>
      </c>
      <c r="L7" s="8">
        <v>4000000000</v>
      </c>
      <c r="M7" s="8">
        <v>0</v>
      </c>
      <c r="N7" s="10">
        <f>+L7-M7</f>
        <v>4000000000</v>
      </c>
      <c r="O7" s="8">
        <v>3081316320.6999998</v>
      </c>
      <c r="P7" s="8">
        <v>918683679.29999995</v>
      </c>
      <c r="Q7" s="8">
        <v>2519542195.6999998</v>
      </c>
      <c r="R7" s="8">
        <v>918500294.70000005</v>
      </c>
      <c r="S7" s="8">
        <v>849991340.70000005</v>
      </c>
      <c r="T7" s="4">
        <f>+N7-Q7</f>
        <v>1480457804.3000002</v>
      </c>
      <c r="U7" s="5">
        <f>+Q7/N7</f>
        <v>0.62988554892499993</v>
      </c>
      <c r="V7" s="5">
        <f>+R7/N7</f>
        <v>0.22962507367500001</v>
      </c>
      <c r="W7" s="24">
        <f>+S7/N7</f>
        <v>0.21249783517500001</v>
      </c>
      <c r="X7" s="2"/>
    </row>
    <row r="8" spans="1:24" ht="79.5" thickBot="1" x14ac:dyDescent="0.3">
      <c r="A8" s="23" t="s">
        <v>24</v>
      </c>
      <c r="B8" s="6" t="s">
        <v>25</v>
      </c>
      <c r="C8" s="6" t="s">
        <v>26</v>
      </c>
      <c r="D8" s="6" t="s">
        <v>27</v>
      </c>
      <c r="E8" s="6" t="s">
        <v>19</v>
      </c>
      <c r="F8" s="6" t="s">
        <v>29</v>
      </c>
      <c r="G8" s="6" t="s">
        <v>21</v>
      </c>
      <c r="H8" s="7" t="s">
        <v>28</v>
      </c>
      <c r="I8" s="8">
        <v>8570800000</v>
      </c>
      <c r="J8" s="8">
        <v>0</v>
      </c>
      <c r="K8" s="8">
        <v>0</v>
      </c>
      <c r="L8" s="8">
        <v>8570800000</v>
      </c>
      <c r="M8" s="8">
        <v>0</v>
      </c>
      <c r="N8" s="10">
        <f>+L8-M8</f>
        <v>8570800000</v>
      </c>
      <c r="O8" s="8">
        <v>8570800000</v>
      </c>
      <c r="P8" s="8">
        <v>0</v>
      </c>
      <c r="Q8" s="8">
        <v>8570800000</v>
      </c>
      <c r="R8" s="8">
        <v>322240000</v>
      </c>
      <c r="S8" s="8">
        <v>322240000</v>
      </c>
      <c r="T8" s="4">
        <f t="shared" ref="T8:T31" si="0">+N8-Q8</f>
        <v>0</v>
      </c>
      <c r="U8" s="5">
        <f t="shared" ref="U8:U31" si="1">+Q8/N8</f>
        <v>1</v>
      </c>
      <c r="V8" s="5">
        <f t="shared" ref="V8:V31" si="2">+R8/N8</f>
        <v>3.7597423811079479E-2</v>
      </c>
      <c r="W8" s="24">
        <f t="shared" ref="W8:W31" si="3">+S8/N8</f>
        <v>3.7597423811079479E-2</v>
      </c>
      <c r="X8" s="2"/>
    </row>
    <row r="9" spans="1:24" ht="49.5" customHeight="1" thickBot="1" x14ac:dyDescent="0.3">
      <c r="A9" s="23" t="s">
        <v>24</v>
      </c>
      <c r="B9" s="6" t="s">
        <v>25</v>
      </c>
      <c r="C9" s="6" t="s">
        <v>26</v>
      </c>
      <c r="D9" s="6" t="s">
        <v>27</v>
      </c>
      <c r="E9" s="6" t="s">
        <v>19</v>
      </c>
      <c r="F9" s="6" t="s">
        <v>35</v>
      </c>
      <c r="G9" s="6" t="s">
        <v>23</v>
      </c>
      <c r="H9" s="7" t="s">
        <v>64</v>
      </c>
      <c r="I9" s="11">
        <v>12220588000</v>
      </c>
      <c r="J9" s="11">
        <v>0</v>
      </c>
      <c r="K9" s="11">
        <v>0</v>
      </c>
      <c r="L9" s="11">
        <v>12220588000</v>
      </c>
      <c r="M9" s="11">
        <v>0</v>
      </c>
      <c r="N9" s="12">
        <f>+L9-M9</f>
        <v>12220588000</v>
      </c>
      <c r="O9" s="11">
        <v>12172266749.719999</v>
      </c>
      <c r="P9" s="11">
        <v>48321250.280000001</v>
      </c>
      <c r="Q9" s="11">
        <v>7332046391.8699999</v>
      </c>
      <c r="R9" s="11">
        <v>1995209777.95</v>
      </c>
      <c r="S9" s="11">
        <v>1873485249.95</v>
      </c>
      <c r="T9" s="4">
        <f t="shared" si="0"/>
        <v>4888541608.1300001</v>
      </c>
      <c r="U9" s="5">
        <f t="shared" si="1"/>
        <v>0.59997492689140652</v>
      </c>
      <c r="V9" s="5">
        <f t="shared" si="2"/>
        <v>0.16326626656180537</v>
      </c>
      <c r="W9" s="24">
        <f t="shared" si="3"/>
        <v>0.15330565517387543</v>
      </c>
      <c r="X9" s="2"/>
    </row>
    <row r="10" spans="1:24" ht="35.25" customHeight="1" thickBot="1" x14ac:dyDescent="0.3">
      <c r="A10" s="25" t="s">
        <v>24</v>
      </c>
      <c r="B10" s="26"/>
      <c r="C10" s="26"/>
      <c r="D10" s="26"/>
      <c r="E10" s="26"/>
      <c r="F10" s="26"/>
      <c r="G10" s="26"/>
      <c r="H10" s="27" t="s">
        <v>75</v>
      </c>
      <c r="I10" s="28">
        <f>SUM(I7:I9)</f>
        <v>24791388000</v>
      </c>
      <c r="J10" s="28">
        <f t="shared" ref="J10:S10" si="4">SUM(J7:J9)</f>
        <v>0</v>
      </c>
      <c r="K10" s="28">
        <f t="shared" si="4"/>
        <v>0</v>
      </c>
      <c r="L10" s="28">
        <f t="shared" si="4"/>
        <v>24791388000</v>
      </c>
      <c r="M10" s="28">
        <f t="shared" si="4"/>
        <v>0</v>
      </c>
      <c r="N10" s="28">
        <f t="shared" si="4"/>
        <v>24791388000</v>
      </c>
      <c r="O10" s="28">
        <f t="shared" si="4"/>
        <v>23824383070.419998</v>
      </c>
      <c r="P10" s="28">
        <f t="shared" si="4"/>
        <v>967004929.57999992</v>
      </c>
      <c r="Q10" s="28">
        <f t="shared" si="4"/>
        <v>18422388587.57</v>
      </c>
      <c r="R10" s="28">
        <f t="shared" si="4"/>
        <v>3235950072.6500001</v>
      </c>
      <c r="S10" s="28">
        <f t="shared" si="4"/>
        <v>3045716590.6500001</v>
      </c>
      <c r="T10" s="29">
        <f t="shared" si="0"/>
        <v>6368999412.4300003</v>
      </c>
      <c r="U10" s="30">
        <f t="shared" si="1"/>
        <v>0.74309629568017732</v>
      </c>
      <c r="V10" s="30">
        <f t="shared" si="2"/>
        <v>0.13052718438556163</v>
      </c>
      <c r="W10" s="31">
        <f t="shared" si="3"/>
        <v>0.12285381482674548</v>
      </c>
      <c r="X10" s="2"/>
    </row>
    <row r="11" spans="1:24" ht="45.75" thickBot="1" x14ac:dyDescent="0.3">
      <c r="A11" s="23" t="s">
        <v>24</v>
      </c>
      <c r="B11" s="6" t="s">
        <v>30</v>
      </c>
      <c r="C11" s="6" t="s">
        <v>26</v>
      </c>
      <c r="D11" s="6" t="s">
        <v>31</v>
      </c>
      <c r="E11" s="6" t="s">
        <v>19</v>
      </c>
      <c r="F11" s="6" t="s">
        <v>22</v>
      </c>
      <c r="G11" s="6" t="s">
        <v>21</v>
      </c>
      <c r="H11" s="7" t="s">
        <v>32</v>
      </c>
      <c r="I11" s="8">
        <v>131974742</v>
      </c>
      <c r="J11" s="8">
        <v>0</v>
      </c>
      <c r="K11" s="8">
        <v>0</v>
      </c>
      <c r="L11" s="8">
        <v>131974742</v>
      </c>
      <c r="M11" s="8">
        <v>0</v>
      </c>
      <c r="N11" s="10">
        <f t="shared" ref="N11:N23" si="5">+L11-M11</f>
        <v>131974742</v>
      </c>
      <c r="O11" s="8">
        <v>131974742</v>
      </c>
      <c r="P11" s="8">
        <v>0</v>
      </c>
      <c r="Q11" s="8">
        <v>131974742</v>
      </c>
      <c r="R11" s="8">
        <v>131974742</v>
      </c>
      <c r="S11" s="8">
        <v>0</v>
      </c>
      <c r="T11" s="4">
        <f t="shared" si="0"/>
        <v>0</v>
      </c>
      <c r="U11" s="5">
        <f t="shared" si="1"/>
        <v>1</v>
      </c>
      <c r="V11" s="5">
        <f t="shared" si="2"/>
        <v>1</v>
      </c>
      <c r="W11" s="24">
        <f t="shared" si="3"/>
        <v>0</v>
      </c>
      <c r="X11" s="2"/>
    </row>
    <row r="12" spans="1:24" ht="45.75" thickBot="1" x14ac:dyDescent="0.3">
      <c r="A12" s="23" t="s">
        <v>24</v>
      </c>
      <c r="B12" s="6" t="s">
        <v>30</v>
      </c>
      <c r="C12" s="6" t="s">
        <v>26</v>
      </c>
      <c r="D12" s="6" t="s">
        <v>31</v>
      </c>
      <c r="E12" s="6" t="s">
        <v>19</v>
      </c>
      <c r="F12" s="6" t="s">
        <v>33</v>
      </c>
      <c r="G12" s="6" t="s">
        <v>21</v>
      </c>
      <c r="H12" s="7" t="s">
        <v>32</v>
      </c>
      <c r="I12" s="8">
        <v>0</v>
      </c>
      <c r="J12" s="8">
        <v>23780476336</v>
      </c>
      <c r="K12" s="8">
        <v>0</v>
      </c>
      <c r="L12" s="8">
        <v>23780476336</v>
      </c>
      <c r="M12" s="8">
        <v>0</v>
      </c>
      <c r="N12" s="10">
        <f t="shared" si="5"/>
        <v>23780476336</v>
      </c>
      <c r="O12" s="8">
        <v>18371226294</v>
      </c>
      <c r="P12" s="8">
        <v>5409250042</v>
      </c>
      <c r="Q12" s="8">
        <v>11104450594</v>
      </c>
      <c r="R12" s="8">
        <v>0</v>
      </c>
      <c r="S12" s="8">
        <v>0</v>
      </c>
      <c r="T12" s="4">
        <f t="shared" si="0"/>
        <v>12676025742</v>
      </c>
      <c r="U12" s="5">
        <f t="shared" si="1"/>
        <v>0.46695660915713288</v>
      </c>
      <c r="V12" s="5">
        <f t="shared" si="2"/>
        <v>0</v>
      </c>
      <c r="W12" s="24">
        <f t="shared" si="3"/>
        <v>0</v>
      </c>
      <c r="X12" s="2"/>
    </row>
    <row r="13" spans="1:24" ht="57" thickBot="1" x14ac:dyDescent="0.3">
      <c r="A13" s="23" t="s">
        <v>24</v>
      </c>
      <c r="B13" s="6" t="s">
        <v>30</v>
      </c>
      <c r="C13" s="6" t="s">
        <v>26</v>
      </c>
      <c r="D13" s="6" t="s">
        <v>37</v>
      </c>
      <c r="E13" s="6" t="s">
        <v>19</v>
      </c>
      <c r="F13" s="6" t="s">
        <v>22</v>
      </c>
      <c r="G13" s="6" t="s">
        <v>21</v>
      </c>
      <c r="H13" s="7" t="s">
        <v>38</v>
      </c>
      <c r="I13" s="8">
        <v>5560170000</v>
      </c>
      <c r="J13" s="8">
        <v>0</v>
      </c>
      <c r="K13" s="8">
        <v>0</v>
      </c>
      <c r="L13" s="8">
        <v>5560170000</v>
      </c>
      <c r="M13" s="8">
        <v>0</v>
      </c>
      <c r="N13" s="10">
        <f t="shared" si="5"/>
        <v>5560170000</v>
      </c>
      <c r="O13" s="8">
        <v>4171876173</v>
      </c>
      <c r="P13" s="8">
        <v>1388293827</v>
      </c>
      <c r="Q13" s="8">
        <v>1312198250</v>
      </c>
      <c r="R13" s="8">
        <v>574097140</v>
      </c>
      <c r="S13" s="8">
        <v>503088514</v>
      </c>
      <c r="T13" s="4">
        <f t="shared" si="0"/>
        <v>4247971750</v>
      </c>
      <c r="U13" s="5">
        <f t="shared" si="1"/>
        <v>0.23599966367934794</v>
      </c>
      <c r="V13" s="5">
        <f t="shared" si="2"/>
        <v>0.10325172431778165</v>
      </c>
      <c r="W13" s="24">
        <f t="shared" si="3"/>
        <v>9.0480779184809096E-2</v>
      </c>
      <c r="X13" s="2"/>
    </row>
    <row r="14" spans="1:24" ht="68.25" thickBot="1" x14ac:dyDescent="0.3">
      <c r="A14" s="23" t="s">
        <v>24</v>
      </c>
      <c r="B14" s="6" t="s">
        <v>30</v>
      </c>
      <c r="C14" s="6" t="s">
        <v>26</v>
      </c>
      <c r="D14" s="6" t="s">
        <v>39</v>
      </c>
      <c r="E14" s="6" t="s">
        <v>19</v>
      </c>
      <c r="F14" s="6" t="s">
        <v>22</v>
      </c>
      <c r="G14" s="6" t="s">
        <v>21</v>
      </c>
      <c r="H14" s="7" t="s">
        <v>40</v>
      </c>
      <c r="I14" s="8">
        <v>25000000000</v>
      </c>
      <c r="J14" s="8">
        <v>0</v>
      </c>
      <c r="K14" s="8">
        <v>0</v>
      </c>
      <c r="L14" s="8">
        <v>25000000000</v>
      </c>
      <c r="M14" s="8">
        <v>0</v>
      </c>
      <c r="N14" s="10">
        <f t="shared" si="5"/>
        <v>25000000000</v>
      </c>
      <c r="O14" s="8">
        <v>25000000000</v>
      </c>
      <c r="P14" s="8">
        <v>0</v>
      </c>
      <c r="Q14" s="8">
        <v>25000000000</v>
      </c>
      <c r="R14" s="8">
        <v>175000000</v>
      </c>
      <c r="S14" s="8">
        <v>175000000</v>
      </c>
      <c r="T14" s="4">
        <f t="shared" si="0"/>
        <v>0</v>
      </c>
      <c r="U14" s="5">
        <f t="shared" si="1"/>
        <v>1</v>
      </c>
      <c r="V14" s="5">
        <f t="shared" si="2"/>
        <v>7.0000000000000001E-3</v>
      </c>
      <c r="W14" s="24">
        <f t="shared" si="3"/>
        <v>7.0000000000000001E-3</v>
      </c>
      <c r="X14" s="2"/>
    </row>
    <row r="15" spans="1:24" ht="57" thickBot="1" x14ac:dyDescent="0.3">
      <c r="A15" s="23" t="s">
        <v>24</v>
      </c>
      <c r="B15" s="6" t="s">
        <v>30</v>
      </c>
      <c r="C15" s="6" t="s">
        <v>26</v>
      </c>
      <c r="D15" s="6" t="s">
        <v>41</v>
      </c>
      <c r="E15" s="6" t="s">
        <v>19</v>
      </c>
      <c r="F15" s="6" t="s">
        <v>22</v>
      </c>
      <c r="G15" s="6" t="s">
        <v>21</v>
      </c>
      <c r="H15" s="7" t="s">
        <v>42</v>
      </c>
      <c r="I15" s="8">
        <v>1030000000</v>
      </c>
      <c r="J15" s="8">
        <v>0</v>
      </c>
      <c r="K15" s="8">
        <v>0</v>
      </c>
      <c r="L15" s="8">
        <v>1030000000</v>
      </c>
      <c r="M15" s="8">
        <v>0</v>
      </c>
      <c r="N15" s="10">
        <f t="shared" si="5"/>
        <v>1030000000</v>
      </c>
      <c r="O15" s="8">
        <v>1030000000</v>
      </c>
      <c r="P15" s="8">
        <v>0</v>
      </c>
      <c r="Q15" s="8">
        <v>1030000000</v>
      </c>
      <c r="R15" s="8">
        <v>0</v>
      </c>
      <c r="S15" s="8">
        <v>0</v>
      </c>
      <c r="T15" s="4">
        <f t="shared" si="0"/>
        <v>0</v>
      </c>
      <c r="U15" s="5">
        <f t="shared" si="1"/>
        <v>1</v>
      </c>
      <c r="V15" s="5">
        <f t="shared" si="2"/>
        <v>0</v>
      </c>
      <c r="W15" s="24">
        <f t="shared" si="3"/>
        <v>0</v>
      </c>
      <c r="X15" s="2"/>
    </row>
    <row r="16" spans="1:24" ht="45.75" thickBot="1" x14ac:dyDescent="0.3">
      <c r="A16" s="23" t="s">
        <v>24</v>
      </c>
      <c r="B16" s="6" t="s">
        <v>30</v>
      </c>
      <c r="C16" s="6" t="s">
        <v>26</v>
      </c>
      <c r="D16" s="6" t="s">
        <v>43</v>
      </c>
      <c r="E16" s="6" t="s">
        <v>19</v>
      </c>
      <c r="F16" s="6" t="s">
        <v>22</v>
      </c>
      <c r="G16" s="6" t="s">
        <v>21</v>
      </c>
      <c r="H16" s="7" t="s">
        <v>44</v>
      </c>
      <c r="I16" s="8">
        <v>8858000000</v>
      </c>
      <c r="J16" s="8">
        <v>0</v>
      </c>
      <c r="K16" s="8">
        <v>0</v>
      </c>
      <c r="L16" s="8">
        <v>8858000000</v>
      </c>
      <c r="M16" s="8">
        <v>0</v>
      </c>
      <c r="N16" s="10">
        <f t="shared" si="5"/>
        <v>8858000000</v>
      </c>
      <c r="O16" s="8">
        <v>7578522696.5</v>
      </c>
      <c r="P16" s="8">
        <v>1279477303.5</v>
      </c>
      <c r="Q16" s="8">
        <v>7578522696.5</v>
      </c>
      <c r="R16" s="8">
        <v>1599154599.5</v>
      </c>
      <c r="S16" s="8">
        <v>1534903715.5</v>
      </c>
      <c r="T16" s="4">
        <f t="shared" si="0"/>
        <v>1279477303.5</v>
      </c>
      <c r="U16" s="5">
        <f t="shared" si="1"/>
        <v>0.8555568634567623</v>
      </c>
      <c r="V16" s="5">
        <f t="shared" si="2"/>
        <v>0.18053224198464665</v>
      </c>
      <c r="W16" s="24">
        <f t="shared" si="3"/>
        <v>0.17327881186498081</v>
      </c>
      <c r="X16" s="2"/>
    </row>
    <row r="17" spans="1:24" ht="57" thickBot="1" x14ac:dyDescent="0.3">
      <c r="A17" s="23" t="s">
        <v>24</v>
      </c>
      <c r="B17" s="6" t="s">
        <v>30</v>
      </c>
      <c r="C17" s="6" t="s">
        <v>26</v>
      </c>
      <c r="D17" s="6" t="s">
        <v>45</v>
      </c>
      <c r="E17" s="6" t="s">
        <v>19</v>
      </c>
      <c r="F17" s="6" t="s">
        <v>22</v>
      </c>
      <c r="G17" s="6" t="s">
        <v>21</v>
      </c>
      <c r="H17" s="7" t="s">
        <v>46</v>
      </c>
      <c r="I17" s="8">
        <v>15422556395</v>
      </c>
      <c r="J17" s="8">
        <v>0</v>
      </c>
      <c r="K17" s="8">
        <v>0</v>
      </c>
      <c r="L17" s="8">
        <v>15422556395</v>
      </c>
      <c r="M17" s="8">
        <v>0</v>
      </c>
      <c r="N17" s="10">
        <f t="shared" si="5"/>
        <v>15422556395</v>
      </c>
      <c r="O17" s="8">
        <v>13930072599.5</v>
      </c>
      <c r="P17" s="8">
        <v>1492483795.5</v>
      </c>
      <c r="Q17" s="8">
        <v>765072599.5</v>
      </c>
      <c r="R17" s="8">
        <v>359057139.5</v>
      </c>
      <c r="S17" s="8">
        <v>329730047.5</v>
      </c>
      <c r="T17" s="4">
        <f t="shared" si="0"/>
        <v>14657483795.5</v>
      </c>
      <c r="U17" s="5">
        <f t="shared" si="1"/>
        <v>4.960737895230112E-2</v>
      </c>
      <c r="V17" s="5">
        <f t="shared" si="2"/>
        <v>2.3281298528200323E-2</v>
      </c>
      <c r="W17" s="24">
        <f t="shared" si="3"/>
        <v>2.1379727138290682E-2</v>
      </c>
      <c r="X17" s="2"/>
    </row>
    <row r="18" spans="1:24" ht="64.5" customHeight="1" thickBot="1" x14ac:dyDescent="0.3">
      <c r="A18" s="23" t="s">
        <v>24</v>
      </c>
      <c r="B18" s="6" t="s">
        <v>30</v>
      </c>
      <c r="C18" s="6" t="s">
        <v>26</v>
      </c>
      <c r="D18" s="6" t="s">
        <v>49</v>
      </c>
      <c r="E18" s="6" t="s">
        <v>19</v>
      </c>
      <c r="F18" s="6" t="s">
        <v>22</v>
      </c>
      <c r="G18" s="6" t="s">
        <v>21</v>
      </c>
      <c r="H18" s="7" t="s">
        <v>50</v>
      </c>
      <c r="I18" s="8">
        <v>2163000000</v>
      </c>
      <c r="J18" s="8">
        <v>0</v>
      </c>
      <c r="K18" s="8">
        <v>0</v>
      </c>
      <c r="L18" s="8">
        <v>2163000000</v>
      </c>
      <c r="M18" s="8">
        <v>0</v>
      </c>
      <c r="N18" s="10">
        <f t="shared" si="5"/>
        <v>2163000000</v>
      </c>
      <c r="O18" s="8">
        <v>2163000000</v>
      </c>
      <c r="P18" s="8">
        <v>0</v>
      </c>
      <c r="Q18" s="8">
        <v>0</v>
      </c>
      <c r="R18" s="8">
        <v>0</v>
      </c>
      <c r="S18" s="8">
        <v>0</v>
      </c>
      <c r="T18" s="4">
        <f t="shared" si="0"/>
        <v>2163000000</v>
      </c>
      <c r="U18" s="5">
        <f t="shared" si="1"/>
        <v>0</v>
      </c>
      <c r="V18" s="5">
        <f t="shared" si="2"/>
        <v>0</v>
      </c>
      <c r="W18" s="24">
        <f t="shared" si="3"/>
        <v>0</v>
      </c>
      <c r="X18" s="2"/>
    </row>
    <row r="19" spans="1:24" ht="90.75" thickBot="1" x14ac:dyDescent="0.3">
      <c r="A19" s="23" t="s">
        <v>24</v>
      </c>
      <c r="B19" s="6" t="s">
        <v>30</v>
      </c>
      <c r="C19" s="6" t="s">
        <v>26</v>
      </c>
      <c r="D19" s="6" t="s">
        <v>51</v>
      </c>
      <c r="E19" s="6" t="s">
        <v>19</v>
      </c>
      <c r="F19" s="6" t="s">
        <v>22</v>
      </c>
      <c r="G19" s="6" t="s">
        <v>21</v>
      </c>
      <c r="H19" s="7" t="s">
        <v>52</v>
      </c>
      <c r="I19" s="8">
        <v>5181350000</v>
      </c>
      <c r="J19" s="8">
        <v>0</v>
      </c>
      <c r="K19" s="8">
        <v>0</v>
      </c>
      <c r="L19" s="8">
        <v>5181350000</v>
      </c>
      <c r="M19" s="8">
        <v>0</v>
      </c>
      <c r="N19" s="10">
        <f t="shared" si="5"/>
        <v>5181350000</v>
      </c>
      <c r="O19" s="8">
        <v>1103711580</v>
      </c>
      <c r="P19" s="8">
        <v>4077638420</v>
      </c>
      <c r="Q19" s="8">
        <v>1103711580</v>
      </c>
      <c r="R19" s="8">
        <v>326158316</v>
      </c>
      <c r="S19" s="8">
        <v>286800516</v>
      </c>
      <c r="T19" s="4">
        <f t="shared" si="0"/>
        <v>4077638420</v>
      </c>
      <c r="U19" s="5">
        <f t="shared" si="1"/>
        <v>0.21301621778108021</v>
      </c>
      <c r="V19" s="5">
        <f t="shared" si="2"/>
        <v>6.2948520366313793E-2</v>
      </c>
      <c r="W19" s="24">
        <f t="shared" si="3"/>
        <v>5.5352469144141971E-2</v>
      </c>
      <c r="X19" s="2"/>
    </row>
    <row r="20" spans="1:24" ht="45.75" customHeight="1" thickBot="1" x14ac:dyDescent="0.3">
      <c r="A20" s="23" t="s">
        <v>24</v>
      </c>
      <c r="B20" s="6" t="s">
        <v>30</v>
      </c>
      <c r="C20" s="6" t="s">
        <v>26</v>
      </c>
      <c r="D20" s="6" t="s">
        <v>34</v>
      </c>
      <c r="E20" s="6" t="s">
        <v>19</v>
      </c>
      <c r="F20" s="6" t="s">
        <v>22</v>
      </c>
      <c r="G20" s="6" t="s">
        <v>21</v>
      </c>
      <c r="H20" s="7" t="s">
        <v>53</v>
      </c>
      <c r="I20" s="8">
        <v>4948478237</v>
      </c>
      <c r="J20" s="8">
        <v>0</v>
      </c>
      <c r="K20" s="8">
        <v>0</v>
      </c>
      <c r="L20" s="8">
        <v>4948478237</v>
      </c>
      <c r="M20" s="8">
        <v>0</v>
      </c>
      <c r="N20" s="10">
        <f t="shared" si="5"/>
        <v>4948478237</v>
      </c>
      <c r="O20" s="8">
        <v>2864495714</v>
      </c>
      <c r="P20" s="8">
        <v>2083982523</v>
      </c>
      <c r="Q20" s="8">
        <v>2205924241</v>
      </c>
      <c r="R20" s="8">
        <v>1747121619</v>
      </c>
      <c r="S20" s="8">
        <v>1729295612</v>
      </c>
      <c r="T20" s="4">
        <f t="shared" si="0"/>
        <v>2742553996</v>
      </c>
      <c r="U20" s="5">
        <f t="shared" si="1"/>
        <v>0.44577830503652671</v>
      </c>
      <c r="V20" s="5">
        <f t="shared" si="2"/>
        <v>0.35306240329333793</v>
      </c>
      <c r="W20" s="24">
        <f t="shared" si="3"/>
        <v>0.3494600823077238</v>
      </c>
      <c r="X20" s="2"/>
    </row>
    <row r="21" spans="1:24" ht="57" customHeight="1" thickBot="1" x14ac:dyDescent="0.3">
      <c r="A21" s="23" t="s">
        <v>24</v>
      </c>
      <c r="B21" s="6" t="s">
        <v>54</v>
      </c>
      <c r="C21" s="6" t="s">
        <v>26</v>
      </c>
      <c r="D21" s="6" t="s">
        <v>55</v>
      </c>
      <c r="E21" s="6" t="s">
        <v>19</v>
      </c>
      <c r="F21" s="6" t="s">
        <v>22</v>
      </c>
      <c r="G21" s="6" t="s">
        <v>21</v>
      </c>
      <c r="H21" s="7" t="s">
        <v>56</v>
      </c>
      <c r="I21" s="8">
        <v>163050000</v>
      </c>
      <c r="J21" s="8">
        <v>0</v>
      </c>
      <c r="K21" s="8">
        <v>0</v>
      </c>
      <c r="L21" s="8">
        <v>163050000</v>
      </c>
      <c r="M21" s="8">
        <v>0</v>
      </c>
      <c r="N21" s="10">
        <f t="shared" si="5"/>
        <v>163050000</v>
      </c>
      <c r="O21" s="8">
        <v>126007278</v>
      </c>
      <c r="P21" s="8">
        <v>37042722</v>
      </c>
      <c r="Q21" s="8">
        <v>71457278</v>
      </c>
      <c r="R21" s="8">
        <v>35152198</v>
      </c>
      <c r="S21" s="8">
        <v>30291182</v>
      </c>
      <c r="T21" s="4">
        <f t="shared" si="0"/>
        <v>91592722</v>
      </c>
      <c r="U21" s="5">
        <f t="shared" si="1"/>
        <v>0.43825377491567002</v>
      </c>
      <c r="V21" s="5">
        <f t="shared" si="2"/>
        <v>0.21559152407237045</v>
      </c>
      <c r="W21" s="24">
        <f t="shared" si="3"/>
        <v>0.18577848512726158</v>
      </c>
      <c r="X21" s="2"/>
    </row>
    <row r="22" spans="1:24" ht="102" thickBot="1" x14ac:dyDescent="0.3">
      <c r="A22" s="23" t="s">
        <v>24</v>
      </c>
      <c r="B22" s="6" t="s">
        <v>54</v>
      </c>
      <c r="C22" s="6" t="s">
        <v>26</v>
      </c>
      <c r="D22" s="6" t="s">
        <v>57</v>
      </c>
      <c r="E22" s="6" t="s">
        <v>19</v>
      </c>
      <c r="F22" s="6" t="s">
        <v>22</v>
      </c>
      <c r="G22" s="6" t="s">
        <v>21</v>
      </c>
      <c r="H22" s="7" t="s">
        <v>58</v>
      </c>
      <c r="I22" s="8">
        <v>300000000</v>
      </c>
      <c r="J22" s="8">
        <v>0</v>
      </c>
      <c r="K22" s="8">
        <v>0</v>
      </c>
      <c r="L22" s="8">
        <v>300000000</v>
      </c>
      <c r="M22" s="8">
        <v>0</v>
      </c>
      <c r="N22" s="10">
        <f t="shared" si="5"/>
        <v>300000000</v>
      </c>
      <c r="O22" s="8">
        <v>290819135</v>
      </c>
      <c r="P22" s="8">
        <v>9180865</v>
      </c>
      <c r="Q22" s="8">
        <v>110819135</v>
      </c>
      <c r="R22" s="8">
        <v>55514785</v>
      </c>
      <c r="S22" s="8">
        <v>47453915</v>
      </c>
      <c r="T22" s="4">
        <f t="shared" si="0"/>
        <v>189180865</v>
      </c>
      <c r="U22" s="5">
        <f t="shared" si="1"/>
        <v>0.36939711666666669</v>
      </c>
      <c r="V22" s="5">
        <f t="shared" si="2"/>
        <v>0.18504928333333334</v>
      </c>
      <c r="W22" s="24">
        <f t="shared" si="3"/>
        <v>0.15817971666666666</v>
      </c>
      <c r="X22" s="2"/>
    </row>
    <row r="23" spans="1:24" ht="68.25" thickBot="1" x14ac:dyDescent="0.3">
      <c r="A23" s="23" t="s">
        <v>24</v>
      </c>
      <c r="B23" s="6" t="s">
        <v>54</v>
      </c>
      <c r="C23" s="6" t="s">
        <v>26</v>
      </c>
      <c r="D23" s="6" t="s">
        <v>59</v>
      </c>
      <c r="E23" s="6" t="s">
        <v>19</v>
      </c>
      <c r="F23" s="6" t="s">
        <v>22</v>
      </c>
      <c r="G23" s="6" t="s">
        <v>21</v>
      </c>
      <c r="H23" s="7" t="s">
        <v>60</v>
      </c>
      <c r="I23" s="8">
        <v>144200574</v>
      </c>
      <c r="J23" s="8">
        <v>0</v>
      </c>
      <c r="K23" s="8">
        <v>0</v>
      </c>
      <c r="L23" s="8">
        <v>144200574</v>
      </c>
      <c r="M23" s="8">
        <v>0</v>
      </c>
      <c r="N23" s="10">
        <f t="shared" si="5"/>
        <v>144200574</v>
      </c>
      <c r="O23" s="8">
        <v>70744231.599999994</v>
      </c>
      <c r="P23" s="8">
        <v>73456342.400000006</v>
      </c>
      <c r="Q23" s="8">
        <v>70744231</v>
      </c>
      <c r="R23" s="8">
        <v>15000000</v>
      </c>
      <c r="S23" s="8">
        <v>15000000</v>
      </c>
      <c r="T23" s="4">
        <f t="shared" si="0"/>
        <v>73456343</v>
      </c>
      <c r="U23" s="5">
        <f t="shared" si="1"/>
        <v>0.49059604298107717</v>
      </c>
      <c r="V23" s="5">
        <f t="shared" si="2"/>
        <v>0.10402177733356319</v>
      </c>
      <c r="W23" s="24">
        <f t="shared" si="3"/>
        <v>0.10402177733356319</v>
      </c>
      <c r="X23" s="2"/>
    </row>
    <row r="24" spans="1:24" ht="40.5" customHeight="1" thickBot="1" x14ac:dyDescent="0.3">
      <c r="A24" s="25" t="s">
        <v>24</v>
      </c>
      <c r="B24" s="26"/>
      <c r="C24" s="26"/>
      <c r="D24" s="26"/>
      <c r="E24" s="26"/>
      <c r="F24" s="26"/>
      <c r="G24" s="26"/>
      <c r="H24" s="27" t="s">
        <v>76</v>
      </c>
      <c r="I24" s="32">
        <f>SUM(I11:I23)</f>
        <v>68902779948</v>
      </c>
      <c r="J24" s="32">
        <f t="shared" ref="J24:S24" si="6">SUM(J11:J23)</f>
        <v>23780476336</v>
      </c>
      <c r="K24" s="32">
        <f t="shared" si="6"/>
        <v>0</v>
      </c>
      <c r="L24" s="32">
        <f t="shared" si="6"/>
        <v>92683256284</v>
      </c>
      <c r="M24" s="32">
        <f t="shared" si="6"/>
        <v>0</v>
      </c>
      <c r="N24" s="32">
        <f t="shared" si="6"/>
        <v>92683256284</v>
      </c>
      <c r="O24" s="32">
        <f t="shared" si="6"/>
        <v>76832450443.600006</v>
      </c>
      <c r="P24" s="32">
        <f t="shared" si="6"/>
        <v>15850805840.4</v>
      </c>
      <c r="Q24" s="32">
        <f t="shared" si="6"/>
        <v>50484875347</v>
      </c>
      <c r="R24" s="32">
        <f t="shared" si="6"/>
        <v>5018230539</v>
      </c>
      <c r="S24" s="32">
        <f t="shared" si="6"/>
        <v>4651563502</v>
      </c>
      <c r="T24" s="29">
        <f t="shared" si="0"/>
        <v>42198380937</v>
      </c>
      <c r="U24" s="30">
        <f t="shared" si="1"/>
        <v>0.5447032977812547</v>
      </c>
      <c r="V24" s="30">
        <f t="shared" si="2"/>
        <v>5.414387387969128E-2</v>
      </c>
      <c r="W24" s="31">
        <f t="shared" si="3"/>
        <v>5.0187743595743774E-2</v>
      </c>
      <c r="X24" s="2"/>
    </row>
    <row r="25" spans="1:24" ht="45.75" thickBot="1" x14ac:dyDescent="0.3">
      <c r="A25" s="23" t="s">
        <v>24</v>
      </c>
      <c r="B25" s="6" t="s">
        <v>61</v>
      </c>
      <c r="C25" s="6" t="s">
        <v>26</v>
      </c>
      <c r="D25" s="6" t="s">
        <v>55</v>
      </c>
      <c r="E25" s="6" t="s">
        <v>19</v>
      </c>
      <c r="F25" s="6" t="s">
        <v>22</v>
      </c>
      <c r="G25" s="6" t="s">
        <v>21</v>
      </c>
      <c r="H25" s="7" t="s">
        <v>62</v>
      </c>
      <c r="I25" s="8">
        <v>2246121120</v>
      </c>
      <c r="J25" s="8">
        <v>0</v>
      </c>
      <c r="K25" s="8">
        <v>0</v>
      </c>
      <c r="L25" s="8">
        <v>2246121120</v>
      </c>
      <c r="M25" s="8">
        <v>0</v>
      </c>
      <c r="N25" s="10">
        <f>+L25-M25</f>
        <v>2246121120</v>
      </c>
      <c r="O25" s="8">
        <v>2222920608</v>
      </c>
      <c r="P25" s="8">
        <v>23200512</v>
      </c>
      <c r="Q25" s="8">
        <v>1012920608</v>
      </c>
      <c r="R25" s="8">
        <v>538607380</v>
      </c>
      <c r="S25" s="8">
        <v>525368221</v>
      </c>
      <c r="T25" s="4">
        <f t="shared" si="0"/>
        <v>1233200512</v>
      </c>
      <c r="U25" s="5">
        <f t="shared" si="1"/>
        <v>0.4509643754206808</v>
      </c>
      <c r="V25" s="5">
        <f t="shared" si="2"/>
        <v>0.23979445062161206</v>
      </c>
      <c r="W25" s="24">
        <f t="shared" si="3"/>
        <v>0.23390021861332216</v>
      </c>
      <c r="X25" s="2"/>
    </row>
    <row r="26" spans="1:24" ht="57" thickBot="1" x14ac:dyDescent="0.3">
      <c r="A26" s="23" t="s">
        <v>24</v>
      </c>
      <c r="B26" s="6" t="s">
        <v>61</v>
      </c>
      <c r="C26" s="6" t="s">
        <v>26</v>
      </c>
      <c r="D26" s="6" t="s">
        <v>57</v>
      </c>
      <c r="E26" s="6" t="s">
        <v>19</v>
      </c>
      <c r="F26" s="6" t="s">
        <v>22</v>
      </c>
      <c r="G26" s="6" t="s">
        <v>21</v>
      </c>
      <c r="H26" s="7" t="s">
        <v>63</v>
      </c>
      <c r="I26" s="8">
        <v>1278000000</v>
      </c>
      <c r="J26" s="8">
        <v>0</v>
      </c>
      <c r="K26" s="8">
        <v>0</v>
      </c>
      <c r="L26" s="8">
        <v>1278000000</v>
      </c>
      <c r="M26" s="8">
        <v>0</v>
      </c>
      <c r="N26" s="10">
        <f>+L26-M26</f>
        <v>1278000000</v>
      </c>
      <c r="O26" s="8">
        <v>1185173116.7</v>
      </c>
      <c r="P26" s="8">
        <v>92826883.299999997</v>
      </c>
      <c r="Q26" s="8">
        <v>810510878.64999998</v>
      </c>
      <c r="R26" s="8">
        <v>322515961.64999998</v>
      </c>
      <c r="S26" s="8">
        <v>266972101.65000001</v>
      </c>
      <c r="T26" s="4">
        <f t="shared" si="0"/>
        <v>467489121.35000002</v>
      </c>
      <c r="U26" s="5">
        <f t="shared" si="1"/>
        <v>0.63420256545383413</v>
      </c>
      <c r="V26" s="5">
        <f t="shared" si="2"/>
        <v>0.2523599073943662</v>
      </c>
      <c r="W26" s="24">
        <f t="shared" si="3"/>
        <v>0.20889835809859156</v>
      </c>
      <c r="X26" s="2"/>
    </row>
    <row r="27" spans="1:24" ht="38.25" customHeight="1" thickBot="1" x14ac:dyDescent="0.3">
      <c r="A27" s="25" t="s">
        <v>24</v>
      </c>
      <c r="B27" s="26"/>
      <c r="C27" s="26"/>
      <c r="D27" s="26"/>
      <c r="E27" s="26"/>
      <c r="F27" s="26"/>
      <c r="G27" s="26"/>
      <c r="H27" s="27" t="s">
        <v>77</v>
      </c>
      <c r="I27" s="32">
        <f>+I25+I26</f>
        <v>3524121120</v>
      </c>
      <c r="J27" s="32">
        <f t="shared" ref="J27:S27" si="7">+J25+J26</f>
        <v>0</v>
      </c>
      <c r="K27" s="32">
        <f t="shared" si="7"/>
        <v>0</v>
      </c>
      <c r="L27" s="32">
        <f t="shared" si="7"/>
        <v>3524121120</v>
      </c>
      <c r="M27" s="32">
        <f t="shared" si="7"/>
        <v>0</v>
      </c>
      <c r="N27" s="32">
        <f t="shared" si="7"/>
        <v>3524121120</v>
      </c>
      <c r="O27" s="32">
        <f t="shared" si="7"/>
        <v>3408093724.6999998</v>
      </c>
      <c r="P27" s="32">
        <f t="shared" si="7"/>
        <v>116027395.3</v>
      </c>
      <c r="Q27" s="32">
        <f t="shared" si="7"/>
        <v>1823431486.6500001</v>
      </c>
      <c r="R27" s="32">
        <f t="shared" si="7"/>
        <v>861123341.64999998</v>
      </c>
      <c r="S27" s="32">
        <f t="shared" si="7"/>
        <v>792340322.64999998</v>
      </c>
      <c r="T27" s="29">
        <f t="shared" si="0"/>
        <v>1700689633.3499999</v>
      </c>
      <c r="U27" s="30">
        <f t="shared" si="1"/>
        <v>0.51741453388242231</v>
      </c>
      <c r="V27" s="30">
        <f t="shared" si="2"/>
        <v>0.2443512332090334</v>
      </c>
      <c r="W27" s="31">
        <f t="shared" si="3"/>
        <v>0.22483345369525778</v>
      </c>
      <c r="X27" s="2"/>
    </row>
    <row r="28" spans="1:24" ht="53.25" customHeight="1" thickBot="1" x14ac:dyDescent="0.3">
      <c r="A28" s="23" t="s">
        <v>24</v>
      </c>
      <c r="B28" s="6" t="s">
        <v>30</v>
      </c>
      <c r="C28" s="6" t="s">
        <v>26</v>
      </c>
      <c r="D28" s="6" t="s">
        <v>35</v>
      </c>
      <c r="E28" s="6" t="s">
        <v>19</v>
      </c>
      <c r="F28" s="6" t="s">
        <v>22</v>
      </c>
      <c r="G28" s="6" t="s">
        <v>21</v>
      </c>
      <c r="H28" s="7" t="s">
        <v>36</v>
      </c>
      <c r="I28" s="8">
        <v>4500000000</v>
      </c>
      <c r="J28" s="8">
        <v>0</v>
      </c>
      <c r="K28" s="8">
        <v>0</v>
      </c>
      <c r="L28" s="8">
        <v>4500000000</v>
      </c>
      <c r="M28" s="8">
        <v>0</v>
      </c>
      <c r="N28" s="10">
        <f>+L28-M28</f>
        <v>4500000000</v>
      </c>
      <c r="O28" s="8">
        <v>2779494854.5</v>
      </c>
      <c r="P28" s="8">
        <v>1720505145.5</v>
      </c>
      <c r="Q28" s="8">
        <v>2499163973.5</v>
      </c>
      <c r="R28" s="8">
        <v>898081806.5</v>
      </c>
      <c r="S28" s="8">
        <v>812614526.5</v>
      </c>
      <c r="T28" s="4">
        <f t="shared" si="0"/>
        <v>2000836026.5</v>
      </c>
      <c r="U28" s="5">
        <f t="shared" si="1"/>
        <v>0.55536977188888892</v>
      </c>
      <c r="V28" s="5">
        <f t="shared" si="2"/>
        <v>0.19957373477777779</v>
      </c>
      <c r="W28" s="24">
        <f t="shared" si="3"/>
        <v>0.1805810058888889</v>
      </c>
      <c r="X28" s="2"/>
    </row>
    <row r="29" spans="1:24" ht="53.25" customHeight="1" thickBot="1" x14ac:dyDescent="0.3">
      <c r="A29" s="23" t="s">
        <v>24</v>
      </c>
      <c r="B29" s="6" t="s">
        <v>30</v>
      </c>
      <c r="C29" s="6" t="s">
        <v>26</v>
      </c>
      <c r="D29" s="6" t="s">
        <v>47</v>
      </c>
      <c r="E29" s="6" t="s">
        <v>19</v>
      </c>
      <c r="F29" s="6" t="s">
        <v>20</v>
      </c>
      <c r="G29" s="6" t="s">
        <v>21</v>
      </c>
      <c r="H29" s="7" t="s">
        <v>48</v>
      </c>
      <c r="I29" s="8">
        <v>126948897025</v>
      </c>
      <c r="J29" s="8">
        <v>0</v>
      </c>
      <c r="K29" s="8">
        <v>0</v>
      </c>
      <c r="L29" s="8">
        <v>126948897025</v>
      </c>
      <c r="M29" s="8">
        <v>68191739968</v>
      </c>
      <c r="N29" s="10">
        <f>+L29-M29</f>
        <v>58757157057</v>
      </c>
      <c r="O29" s="8">
        <v>58757157057</v>
      </c>
      <c r="P29" s="8">
        <v>0</v>
      </c>
      <c r="Q29" s="8">
        <v>58757157057</v>
      </c>
      <c r="R29" s="8">
        <v>0</v>
      </c>
      <c r="S29" s="8">
        <v>0</v>
      </c>
      <c r="T29" s="4">
        <f t="shared" si="0"/>
        <v>0</v>
      </c>
      <c r="U29" s="5">
        <f t="shared" si="1"/>
        <v>1</v>
      </c>
      <c r="V29" s="5">
        <f t="shared" si="2"/>
        <v>0</v>
      </c>
      <c r="W29" s="24">
        <f t="shared" si="3"/>
        <v>0</v>
      </c>
      <c r="X29" s="2"/>
    </row>
    <row r="30" spans="1:24" ht="36.75" customHeight="1" x14ac:dyDescent="0.25">
      <c r="A30" s="33" t="s">
        <v>24</v>
      </c>
      <c r="B30" s="34"/>
      <c r="C30" s="34"/>
      <c r="D30" s="34"/>
      <c r="E30" s="34"/>
      <c r="F30" s="34"/>
      <c r="G30" s="34"/>
      <c r="H30" s="35" t="s">
        <v>78</v>
      </c>
      <c r="I30" s="36">
        <f>+I28+I29</f>
        <v>131448897025</v>
      </c>
      <c r="J30" s="36">
        <f t="shared" ref="J30:S30" si="8">+J28+J29</f>
        <v>0</v>
      </c>
      <c r="K30" s="36">
        <f t="shared" si="8"/>
        <v>0</v>
      </c>
      <c r="L30" s="36">
        <f t="shared" si="8"/>
        <v>131448897025</v>
      </c>
      <c r="M30" s="36">
        <f t="shared" si="8"/>
        <v>68191739968</v>
      </c>
      <c r="N30" s="36">
        <f t="shared" si="8"/>
        <v>63257157057</v>
      </c>
      <c r="O30" s="36">
        <f t="shared" si="8"/>
        <v>61536651911.5</v>
      </c>
      <c r="P30" s="36">
        <f t="shared" si="8"/>
        <v>1720505145.5</v>
      </c>
      <c r="Q30" s="36">
        <f t="shared" si="8"/>
        <v>61256321030.5</v>
      </c>
      <c r="R30" s="36">
        <f t="shared" si="8"/>
        <v>898081806.5</v>
      </c>
      <c r="S30" s="36">
        <f t="shared" si="8"/>
        <v>812614526.5</v>
      </c>
      <c r="T30" s="37">
        <f t="shared" si="0"/>
        <v>2000836026.5</v>
      </c>
      <c r="U30" s="38">
        <f t="shared" si="1"/>
        <v>0.96836980794604666</v>
      </c>
      <c r="V30" s="38">
        <f t="shared" si="2"/>
        <v>1.4197315343949982E-2</v>
      </c>
      <c r="W30" s="39">
        <f t="shared" si="3"/>
        <v>1.2846206884823581E-2</v>
      </c>
      <c r="X30" s="2"/>
    </row>
    <row r="31" spans="1:24" ht="33.75" customHeight="1" thickBot="1" x14ac:dyDescent="0.3">
      <c r="A31" s="40"/>
      <c r="B31" s="41"/>
      <c r="C31" s="41"/>
      <c r="D31" s="41"/>
      <c r="E31" s="41"/>
      <c r="F31" s="41"/>
      <c r="G31" s="41"/>
      <c r="H31" s="42" t="s">
        <v>74</v>
      </c>
      <c r="I31" s="43">
        <f>+I10+I24+I27+I30</f>
        <v>228667186093</v>
      </c>
      <c r="J31" s="43">
        <f t="shared" ref="J31:S31" si="9">+J10+J24+J27+J30</f>
        <v>23780476336</v>
      </c>
      <c r="K31" s="43">
        <f t="shared" si="9"/>
        <v>0</v>
      </c>
      <c r="L31" s="43">
        <f t="shared" si="9"/>
        <v>252447662429</v>
      </c>
      <c r="M31" s="43">
        <f t="shared" si="9"/>
        <v>68191739968</v>
      </c>
      <c r="N31" s="43">
        <f t="shared" si="9"/>
        <v>184255922461</v>
      </c>
      <c r="O31" s="43">
        <f t="shared" si="9"/>
        <v>165601579150.22</v>
      </c>
      <c r="P31" s="43">
        <f t="shared" si="9"/>
        <v>18654343310.779999</v>
      </c>
      <c r="Q31" s="43">
        <f t="shared" si="9"/>
        <v>131987016451.72</v>
      </c>
      <c r="R31" s="43">
        <f t="shared" si="9"/>
        <v>10013385759.799999</v>
      </c>
      <c r="S31" s="43">
        <f t="shared" si="9"/>
        <v>9302234941.7999992</v>
      </c>
      <c r="T31" s="44">
        <f t="shared" si="0"/>
        <v>52268906009.279999</v>
      </c>
      <c r="U31" s="45">
        <f t="shared" si="1"/>
        <v>0.71632441817253745</v>
      </c>
      <c r="V31" s="45">
        <f t="shared" si="2"/>
        <v>5.4344987265847335E-2</v>
      </c>
      <c r="W31" s="46">
        <f t="shared" si="3"/>
        <v>5.0485405394602334E-2</v>
      </c>
      <c r="X31" s="2"/>
    </row>
    <row r="32" spans="1:24" ht="15.75" thickTop="1" x14ac:dyDescent="0.25">
      <c r="A32" s="13" t="s">
        <v>71</v>
      </c>
      <c r="B32" s="13"/>
      <c r="C32" s="13"/>
      <c r="D32" s="13"/>
      <c r="E32" s="13"/>
      <c r="F32" s="9"/>
      <c r="G32" s="9"/>
      <c r="H32" s="9"/>
      <c r="I32" s="9"/>
      <c r="J32" s="14"/>
      <c r="K32" s="14"/>
      <c r="L32" s="15"/>
      <c r="M32" s="14"/>
      <c r="N32" s="14"/>
      <c r="O32" s="9"/>
      <c r="P32" s="9"/>
    </row>
    <row r="33" spans="1:24" x14ac:dyDescent="0.25">
      <c r="A33" s="9" t="s">
        <v>72</v>
      </c>
      <c r="B33" s="9"/>
      <c r="C33" s="9"/>
      <c r="D33" s="9"/>
      <c r="E33" s="9"/>
      <c r="F33" s="9"/>
      <c r="G33" s="9"/>
      <c r="H33" s="9"/>
      <c r="I33" s="9"/>
      <c r="J33" s="14"/>
      <c r="K33" s="14"/>
      <c r="L33" s="15"/>
      <c r="M33" s="14"/>
      <c r="N33" s="14"/>
      <c r="O33" s="9"/>
      <c r="P33" s="9"/>
      <c r="Q33" s="16"/>
      <c r="R33" s="16"/>
      <c r="S33" s="17"/>
      <c r="T33" s="18"/>
      <c r="U33" s="18"/>
      <c r="V33" s="3"/>
      <c r="W33" s="3"/>
      <c r="X33" s="2"/>
    </row>
    <row r="34" spans="1:24" x14ac:dyDescent="0.25">
      <c r="A34" s="9" t="s">
        <v>73</v>
      </c>
      <c r="B34" s="9"/>
      <c r="C34" s="9"/>
      <c r="D34" s="9"/>
      <c r="E34" s="9"/>
      <c r="F34" s="9"/>
      <c r="G34" s="9"/>
      <c r="H34" s="9"/>
      <c r="I34" s="9"/>
      <c r="J34" s="14"/>
      <c r="K34" s="14"/>
      <c r="L34" s="15"/>
      <c r="M34" s="14"/>
      <c r="N34" s="14"/>
      <c r="O34" s="9"/>
      <c r="P34" s="9"/>
      <c r="Q34" s="16"/>
      <c r="R34" s="16"/>
      <c r="S34" s="17"/>
      <c r="T34" s="18"/>
      <c r="U34" s="18"/>
      <c r="V34" s="3"/>
      <c r="W34" s="3"/>
      <c r="X34" s="2"/>
    </row>
    <row r="35" spans="1:24" ht="14.25" customHeight="1" x14ac:dyDescent="0.25">
      <c r="A35" s="9" t="s">
        <v>82</v>
      </c>
      <c r="B35" s="9"/>
      <c r="C35" s="9"/>
      <c r="D35" s="9"/>
      <c r="E35" s="9"/>
      <c r="F35" s="9"/>
      <c r="G35" s="9"/>
      <c r="H35" s="9"/>
      <c r="I35" s="9"/>
      <c r="J35" s="14"/>
      <c r="K35" s="14"/>
      <c r="L35" s="15"/>
      <c r="M35" s="14"/>
      <c r="N35" s="16"/>
      <c r="O35" s="9"/>
      <c r="P35" s="9"/>
      <c r="Q35" s="16"/>
      <c r="R35" s="16"/>
      <c r="S35" s="17"/>
      <c r="T35" s="18"/>
      <c r="U35" s="18"/>
      <c r="V35" s="2"/>
      <c r="W35" s="2"/>
      <c r="X35" s="2"/>
    </row>
    <row r="36" spans="1:24" ht="23.25" customHeight="1" x14ac:dyDescent="0.25">
      <c r="A36" s="9"/>
      <c r="B36" s="9"/>
      <c r="C36" s="9"/>
      <c r="D36" s="9"/>
      <c r="E36" s="9"/>
      <c r="F36" s="9"/>
      <c r="G36" s="9"/>
      <c r="H36" s="9"/>
      <c r="I36" s="9"/>
      <c r="J36" s="14"/>
      <c r="K36" s="9"/>
      <c r="L36" s="9"/>
      <c r="M36" s="9"/>
      <c r="N36" s="9"/>
      <c r="O36" s="16"/>
      <c r="P36" s="16"/>
      <c r="Q36" s="16"/>
      <c r="R36" s="16"/>
      <c r="S36" s="17"/>
      <c r="T36" s="18"/>
      <c r="U36" s="18"/>
      <c r="V36" s="2"/>
      <c r="W36" s="2"/>
      <c r="X36" s="2"/>
    </row>
    <row r="37" spans="1:24" ht="19.5" customHeight="1" x14ac:dyDescent="0.25">
      <c r="R37" s="16"/>
      <c r="S37" s="17"/>
      <c r="T37" s="18"/>
      <c r="U37" s="18"/>
      <c r="V37" s="2"/>
      <c r="W37" s="2"/>
      <c r="X37" s="2"/>
    </row>
    <row r="38" spans="1:24" x14ac:dyDescent="0.25">
      <c r="R38" s="16"/>
      <c r="S38" s="17"/>
      <c r="T38" s="18"/>
      <c r="U38" s="18"/>
      <c r="V38" s="2"/>
      <c r="W38" s="2"/>
      <c r="X38" s="2"/>
    </row>
    <row r="39" spans="1:24" x14ac:dyDescent="0.25">
      <c r="U39" s="2"/>
      <c r="V39" s="2"/>
      <c r="W39" s="2"/>
      <c r="X39" s="2"/>
    </row>
    <row r="40" spans="1:24" x14ac:dyDescent="0.25">
      <c r="U40" s="2"/>
      <c r="V40" s="2"/>
      <c r="W40" s="2"/>
      <c r="X40" s="2"/>
    </row>
    <row r="41" spans="1:24" x14ac:dyDescent="0.25">
      <c r="U41" s="2"/>
      <c r="V41" s="2"/>
      <c r="W41" s="2"/>
      <c r="X41" s="2"/>
    </row>
    <row r="42" spans="1:24" x14ac:dyDescent="0.25">
      <c r="U42" s="2"/>
      <c r="V42" s="2"/>
      <c r="W42" s="2"/>
      <c r="X42" s="2"/>
    </row>
    <row r="43" spans="1:24" x14ac:dyDescent="0.25">
      <c r="U43" s="2"/>
      <c r="V43" s="2"/>
      <c r="W43" s="2"/>
      <c r="X43" s="2"/>
    </row>
    <row r="44" spans="1:24" x14ac:dyDescent="0.25">
      <c r="U44" s="2"/>
      <c r="V44" s="2"/>
      <c r="W44" s="2"/>
      <c r="X44" s="2"/>
    </row>
    <row r="45" spans="1:24" x14ac:dyDescent="0.25">
      <c r="U45" s="2"/>
      <c r="V45" s="2"/>
      <c r="W45" s="2"/>
      <c r="X45" s="2"/>
    </row>
    <row r="46" spans="1:24" x14ac:dyDescent="0.25">
      <c r="U46" s="2"/>
      <c r="V46" s="2"/>
      <c r="W46" s="2"/>
      <c r="X46" s="2"/>
    </row>
    <row r="61" ht="35.1" customHeight="1" x14ac:dyDescent="0.25"/>
    <row r="62" ht="35.1" customHeight="1" x14ac:dyDescent="0.25"/>
    <row r="63" ht="35.1" customHeight="1" x14ac:dyDescent="0.25"/>
    <row r="64" ht="35.1" customHeight="1" x14ac:dyDescent="0.25"/>
    <row r="65" ht="35.1" customHeight="1" x14ac:dyDescent="0.25"/>
    <row r="66" ht="35.1" customHeight="1" x14ac:dyDescent="0.25"/>
    <row r="67" ht="35.1" customHeight="1" x14ac:dyDescent="0.25"/>
    <row r="68" ht="35.1" customHeight="1" x14ac:dyDescent="0.25"/>
    <row r="69" ht="35.1" customHeight="1" x14ac:dyDescent="0.25"/>
    <row r="70" ht="35.1" customHeight="1" x14ac:dyDescent="0.25"/>
    <row r="71" ht="35.1" customHeight="1" x14ac:dyDescent="0.25"/>
    <row r="72" ht="35.1" customHeight="1" x14ac:dyDescent="0.25"/>
    <row r="73" ht="35.1" customHeight="1" x14ac:dyDescent="0.25"/>
    <row r="74" ht="35.1" customHeight="1" x14ac:dyDescent="0.25"/>
    <row r="75" ht="35.1" customHeight="1" x14ac:dyDescent="0.25"/>
  </sheetData>
  <mergeCells count="3">
    <mergeCell ref="A2:W2"/>
    <mergeCell ref="A3:W3"/>
    <mergeCell ref="A4:W4"/>
  </mergeCells>
  <printOptions horizontalCentered="1"/>
  <pageMargins left="0.39370078740157483"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vt:lpstr>
      <vt:lpstr>'GASTOS DE INVERSION'!Títulos_a_imprimir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2020-08-05T19:17:50Z</cp:lastPrinted>
  <dcterms:created xsi:type="dcterms:W3CDTF">2020-08-02T22:55:43Z</dcterms:created>
  <dcterms:modified xsi:type="dcterms:W3CDTF">2020-08-05T19:18:04Z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