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8670" activeTab="0"/>
  </bookViews>
  <sheets>
    <sheet name="MINCOMERCIO" sheetId="1" r:id="rId1"/>
  </sheets>
  <definedNames/>
  <calcPr fullCalcOnLoad="1"/>
</workbook>
</file>

<file path=xl/sharedStrings.xml><?xml version="1.0" encoding="utf-8"?>
<sst xmlns="http://schemas.openxmlformats.org/spreadsheetml/2006/main" count="74" uniqueCount="30">
  <si>
    <t xml:space="preserve">FUNCIONAMIENTO </t>
  </si>
  <si>
    <t>Gastos de Personal</t>
  </si>
  <si>
    <t xml:space="preserve">INVERSION </t>
  </si>
  <si>
    <t>I</t>
  </si>
  <si>
    <t>II</t>
  </si>
  <si>
    <t>III.</t>
  </si>
  <si>
    <t>TOTAL  (I+II)</t>
  </si>
  <si>
    <t>CONCEPTO</t>
  </si>
  <si>
    <t>Transferencias Corrientes</t>
  </si>
  <si>
    <t>SECCION 35-01 MINISTERIO DE COMERCIO INDUSTRIA Y TURISMO</t>
  </si>
  <si>
    <t>APROPIACIÓN  VIGENTE($)</t>
  </si>
  <si>
    <t>APROPIACIÓN SIN COMPROMETER ($)</t>
  </si>
  <si>
    <t>PAGO /APR   (%)</t>
  </si>
  <si>
    <t>COM /APR     (%)</t>
  </si>
  <si>
    <t>APROPIACIÓN INICIAL ($)</t>
  </si>
  <si>
    <t>Fuente :Sistema Integrado de Información Financiera SIIF Nación</t>
  </si>
  <si>
    <t xml:space="preserve">MINISTERIO DE COMERCIO INDUSTRIA Y TURISMO -  UNIDAD EJECUTORA 3501-01 GESTIÓN GENERAL </t>
  </si>
  <si>
    <t>MINISTERIO DE COMERCIO INDUSTRIA Y TURISMO - UNIDAD EJECUTORA 3501-02 DIRECCIÓN GENERAL DE COMERCIO EXTERIOR</t>
  </si>
  <si>
    <t xml:space="preserve">Adquisición de Bienes y Servicios </t>
  </si>
  <si>
    <t>COMPROMISOS  ($)</t>
  </si>
  <si>
    <t>OBLIGACIONES ($)</t>
  </si>
  <si>
    <t xml:space="preserve">   PAGOS  ($)</t>
  </si>
  <si>
    <t>BLOQUEOS ($)</t>
  </si>
  <si>
    <t>APR. VIGENTE DESPUES DE BLOQUEOS ($)</t>
  </si>
  <si>
    <t xml:space="preserve">   PAGOS   ($)</t>
  </si>
  <si>
    <t>COMPROMISOS ($)</t>
  </si>
  <si>
    <t>Gastos por Tributos, Multas, Sanciones e Intereses de Mora</t>
  </si>
  <si>
    <t>INFORME DE EJECUCIÓN PRESUPUESTAL ACUMULADA JULIO 31 DE 2020</t>
  </si>
  <si>
    <t>GENERADO : AGOSTO 03 DE 2020</t>
  </si>
  <si>
    <t>OBL / APR   (%)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</si>
</sst>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.00;[Red]0.00"/>
    <numFmt numFmtId="187" formatCode="0.000%"/>
    <numFmt numFmtId="188" formatCode="[$-240A]dddd\,\ dd&quot; de &quot;mmmm&quot; de &quot;yyyy"/>
    <numFmt numFmtId="189" formatCode="0_ ;[Red]\-0\ "/>
    <numFmt numFmtId="190" formatCode="0_ ;\-0\ "/>
    <numFmt numFmtId="191" formatCode="0;[Red]0"/>
    <numFmt numFmtId="192" formatCode="[$-240A]h:mm:ss\ AM/PM"/>
    <numFmt numFmtId="193" formatCode="#,##0_ ;\-#,##0\ "/>
    <numFmt numFmtId="194" formatCode="#,##0_ ;[Red]\-#,##0\ "/>
    <numFmt numFmtId="195" formatCode="0.00_ ;[Red]\-0.00\ "/>
    <numFmt numFmtId="196" formatCode="0.00_ ;\-0.00\ "/>
    <numFmt numFmtId="197" formatCode="#,##0;[Red]#,##0"/>
    <numFmt numFmtId="198" formatCode="&quot;$&quot;#,##0.00"/>
    <numFmt numFmtId="199" formatCode="#,##0.000000000000"/>
    <numFmt numFmtId="200" formatCode="[$-1240A]&quot;$&quot;\ #,##0.00;\(&quot;$&quot;\ #,##0.00\)"/>
    <numFmt numFmtId="201" formatCode="[$-1240A]&quot;$&quot;\ #,##0.00;\-&quot;$&quot;\ #,##0.00"/>
  </numFmts>
  <fonts count="6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 Narrow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name val="Arial Narrow"/>
      <family val="2"/>
    </font>
    <font>
      <sz val="12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8"/>
      <color rgb="FF000000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Arial Narrow"/>
      <family val="2"/>
    </font>
    <font>
      <sz val="9"/>
      <color theme="1" tint="0.04998999834060669"/>
      <name val="Arial"/>
      <family val="2"/>
    </font>
    <font>
      <sz val="9"/>
      <color rgb="FF000000"/>
      <name val="Arial"/>
      <family val="2"/>
    </font>
    <font>
      <b/>
      <sz val="9"/>
      <color theme="1" tint="0.04998999834060669"/>
      <name val="Arial"/>
      <family val="2"/>
    </font>
    <font>
      <b/>
      <sz val="9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theme="0" tint="-0.24993999302387238"/>
      </right>
      <top>
        <color indexed="63"/>
      </top>
      <bottom style="medium"/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medium"/>
    </border>
    <border>
      <left style="thin">
        <color theme="0" tint="-0.24993999302387238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theme="0" tint="-0.24993999302387238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10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10" fontId="4" fillId="0" borderId="0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Fill="1" applyBorder="1" applyAlignment="1">
      <alignment/>
    </xf>
    <xf numFmtId="10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 vertical="center" wrapText="1"/>
    </xf>
    <xf numFmtId="4" fontId="4" fillId="0" borderId="0" xfId="0" applyNumberFormat="1" applyFont="1" applyAlignment="1">
      <alignment horizontal="centerContinuous" vertical="center" wrapText="1"/>
    </xf>
    <xf numFmtId="4" fontId="4" fillId="0" borderId="0" xfId="0" applyNumberFormat="1" applyFont="1" applyBorder="1" applyAlignment="1">
      <alignment horizontal="centerContinuous" vertical="center" wrapText="1"/>
    </xf>
    <xf numFmtId="0" fontId="55" fillId="33" borderId="14" xfId="0" applyFont="1" applyFill="1" applyBorder="1" applyAlignment="1">
      <alignment/>
    </xf>
    <xf numFmtId="0" fontId="56" fillId="33" borderId="15" xfId="0" applyFont="1" applyFill="1" applyBorder="1" applyAlignment="1">
      <alignment horizontal="center" vertical="center"/>
    </xf>
    <xf numFmtId="4" fontId="56" fillId="33" borderId="15" xfId="0" applyNumberFormat="1" applyFont="1" applyFill="1" applyBorder="1" applyAlignment="1">
      <alignment horizontal="center" vertical="justify" wrapText="1"/>
    </xf>
    <xf numFmtId="0" fontId="56" fillId="33" borderId="15" xfId="0" applyFont="1" applyFill="1" applyBorder="1" applyAlignment="1">
      <alignment horizontal="center" vertical="justify" wrapText="1"/>
    </xf>
    <xf numFmtId="198" fontId="0" fillId="0" borderId="0" xfId="0" applyNumberFormat="1" applyAlignment="1">
      <alignment/>
    </xf>
    <xf numFmtId="200" fontId="0" fillId="0" borderId="0" xfId="0" applyNumberFormat="1" applyAlignment="1">
      <alignment/>
    </xf>
    <xf numFmtId="198" fontId="57" fillId="0" borderId="0" xfId="0" applyNumberFormat="1" applyFont="1" applyFill="1" applyBorder="1" applyAlignment="1">
      <alignment horizontal="right" vertical="center" wrapText="1" readingOrder="1"/>
    </xf>
    <xf numFmtId="0" fontId="58" fillId="34" borderId="15" xfId="0" applyFont="1" applyFill="1" applyBorder="1" applyAlignment="1">
      <alignment horizontal="center" vertical="justify" wrapText="1"/>
    </xf>
    <xf numFmtId="0" fontId="58" fillId="34" borderId="15" xfId="0" applyFont="1" applyFill="1" applyBorder="1" applyAlignment="1">
      <alignment horizontal="center" vertical="justify"/>
    </xf>
    <xf numFmtId="0" fontId="58" fillId="34" borderId="16" xfId="0" applyFont="1" applyFill="1" applyBorder="1" applyAlignment="1">
      <alignment horizontal="center" vertical="justify"/>
    </xf>
    <xf numFmtId="0" fontId="59" fillId="34" borderId="15" xfId="0" applyFont="1" applyFill="1" applyBorder="1" applyAlignment="1">
      <alignment horizontal="center" vertical="justify" wrapText="1"/>
    </xf>
    <xf numFmtId="10" fontId="3" fillId="0" borderId="0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4" fontId="4" fillId="35" borderId="0" xfId="0" applyNumberFormat="1" applyFont="1" applyFill="1" applyBorder="1" applyAlignment="1">
      <alignment horizontal="right" vertical="center" wrapText="1"/>
    </xf>
    <xf numFmtId="10" fontId="4" fillId="35" borderId="0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0" fontId="60" fillId="36" borderId="0" xfId="0" applyNumberFormat="1" applyFont="1" applyFill="1" applyBorder="1" applyAlignment="1">
      <alignment horizontal="right" vertical="center" wrapText="1"/>
    </xf>
    <xf numFmtId="10" fontId="3" fillId="36" borderId="17" xfId="0" applyNumberFormat="1" applyFont="1" applyFill="1" applyBorder="1" applyAlignment="1">
      <alignment horizontal="right" vertical="center" wrapText="1"/>
    </xf>
    <xf numFmtId="10" fontId="3" fillId="0" borderId="17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0" fontId="61" fillId="0" borderId="0" xfId="0" applyNumberFormat="1" applyFont="1" applyFill="1" applyBorder="1" applyAlignment="1">
      <alignment horizontal="left" vertical="center" wrapText="1" readingOrder="1"/>
    </xf>
    <xf numFmtId="0" fontId="5" fillId="0" borderId="1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4" fontId="6" fillId="0" borderId="0" xfId="0" applyNumberFormat="1" applyFont="1" applyFill="1" applyBorder="1" applyAlignment="1">
      <alignment horizontal="right" vertical="center" wrapText="1"/>
    </xf>
    <xf numFmtId="10" fontId="62" fillId="36" borderId="0" xfId="0" applyNumberFormat="1" applyFont="1" applyFill="1" applyBorder="1" applyAlignment="1">
      <alignment horizontal="right" vertical="center" wrapText="1"/>
    </xf>
    <xf numFmtId="10" fontId="4" fillId="36" borderId="17" xfId="0" applyNumberFormat="1" applyFont="1" applyFill="1" applyBorder="1" applyAlignment="1">
      <alignment horizontal="right" vertical="center" wrapText="1"/>
    </xf>
    <xf numFmtId="10" fontId="4" fillId="0" borderId="17" xfId="0" applyNumberFormat="1" applyFont="1" applyFill="1" applyBorder="1" applyAlignment="1">
      <alignment horizontal="right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left" vertical="center" wrapText="1"/>
    </xf>
    <xf numFmtId="10" fontId="4" fillId="35" borderId="17" xfId="0" applyNumberFormat="1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5" borderId="18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/>
    </xf>
    <xf numFmtId="0" fontId="6" fillId="36" borderId="0" xfId="0" applyFont="1" applyFill="1" applyBorder="1" applyAlignment="1">
      <alignment horizontal="left"/>
    </xf>
    <xf numFmtId="10" fontId="4" fillId="36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/>
    </xf>
    <xf numFmtId="10" fontId="4" fillId="5" borderId="19" xfId="0" applyNumberFormat="1" applyFont="1" applyFill="1" applyBorder="1" applyAlignment="1">
      <alignment horizontal="right" vertical="center" wrapText="1"/>
    </xf>
    <xf numFmtId="0" fontId="4" fillId="35" borderId="0" xfId="0" applyFont="1" applyFill="1" applyBorder="1" applyAlignment="1">
      <alignment horizontal="left" vertical="center"/>
    </xf>
    <xf numFmtId="0" fontId="4" fillId="35" borderId="12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vertical="center"/>
    </xf>
    <xf numFmtId="4" fontId="3" fillId="0" borderId="12" xfId="0" applyNumberFormat="1" applyFont="1" applyBorder="1" applyAlignment="1">
      <alignment/>
    </xf>
    <xf numFmtId="4" fontId="3" fillId="0" borderId="17" xfId="0" applyNumberFormat="1" applyFont="1" applyBorder="1" applyAlignment="1">
      <alignment/>
    </xf>
    <xf numFmtId="4" fontId="4" fillId="35" borderId="12" xfId="0" applyNumberFormat="1" applyFont="1" applyFill="1" applyBorder="1" applyAlignment="1">
      <alignment horizontal="right" vertical="center" wrapText="1"/>
    </xf>
    <xf numFmtId="4" fontId="4" fillId="5" borderId="18" xfId="0" applyNumberFormat="1" applyFont="1" applyFill="1" applyBorder="1" applyAlignment="1">
      <alignment horizontal="right" vertical="center" wrapText="1"/>
    </xf>
    <xf numFmtId="10" fontId="4" fillId="5" borderId="20" xfId="0" applyNumberFormat="1" applyFont="1" applyFill="1" applyBorder="1" applyAlignment="1">
      <alignment horizontal="right" vertical="center" wrapText="1"/>
    </xf>
    <xf numFmtId="4" fontId="61" fillId="0" borderId="0" xfId="0" applyNumberFormat="1" applyFont="1" applyFill="1" applyBorder="1" applyAlignment="1">
      <alignment horizontal="right" vertical="center" wrapText="1" readingOrder="1"/>
    </xf>
    <xf numFmtId="10" fontId="7" fillId="0" borderId="0" xfId="0" applyNumberFormat="1" applyFont="1" applyFill="1" applyBorder="1" applyAlignment="1">
      <alignment/>
    </xf>
    <xf numFmtId="4" fontId="4" fillId="0" borderId="12" xfId="0" applyNumberFormat="1" applyFont="1" applyFill="1" applyBorder="1" applyAlignment="1">
      <alignment horizontal="right" vertical="center" wrapText="1"/>
    </xf>
    <xf numFmtId="4" fontId="63" fillId="0" borderId="0" xfId="0" applyNumberFormat="1" applyFont="1" applyFill="1" applyBorder="1" applyAlignment="1">
      <alignment horizontal="right" vertical="center" wrapText="1" readingOrder="1"/>
    </xf>
    <xf numFmtId="4" fontId="3" fillId="0" borderId="12" xfId="0" applyNumberFormat="1" applyFont="1" applyFill="1" applyBorder="1" applyAlignment="1">
      <alignment horizontal="right" vertical="center" wrapText="1"/>
    </xf>
    <xf numFmtId="0" fontId="4" fillId="35" borderId="21" xfId="0" applyFont="1" applyFill="1" applyBorder="1" applyAlignment="1">
      <alignment horizontal="center" vertical="center"/>
    </xf>
    <xf numFmtId="0" fontId="4" fillId="35" borderId="22" xfId="0" applyFont="1" applyFill="1" applyBorder="1" applyAlignment="1">
      <alignment horizontal="left" vertical="center"/>
    </xf>
    <xf numFmtId="4" fontId="4" fillId="35" borderId="22" xfId="0" applyNumberFormat="1" applyFont="1" applyFill="1" applyBorder="1" applyAlignment="1">
      <alignment horizontal="right" vertical="center" wrapText="1"/>
    </xf>
    <xf numFmtId="10" fontId="4" fillId="35" borderId="22" xfId="0" applyNumberFormat="1" applyFont="1" applyFill="1" applyBorder="1" applyAlignment="1">
      <alignment horizontal="right" vertical="center" wrapText="1"/>
    </xf>
    <xf numFmtId="10" fontId="4" fillId="35" borderId="23" xfId="0" applyNumberFormat="1" applyFont="1" applyFill="1" applyBorder="1" applyAlignment="1">
      <alignment horizontal="right" vertical="center" wrapText="1"/>
    </xf>
    <xf numFmtId="10" fontId="62" fillId="35" borderId="0" xfId="0" applyNumberFormat="1" applyFont="1" applyFill="1" applyBorder="1" applyAlignment="1">
      <alignment horizontal="right" vertical="center" wrapText="1"/>
    </xf>
    <xf numFmtId="10" fontId="62" fillId="35" borderId="22" xfId="0" applyNumberFormat="1" applyFont="1" applyFill="1" applyBorder="1" applyAlignment="1">
      <alignment horizontal="right" vertical="center" wrapText="1"/>
    </xf>
    <xf numFmtId="4" fontId="4" fillId="36" borderId="12" xfId="0" applyNumberFormat="1" applyFont="1" applyFill="1" applyBorder="1" applyAlignment="1">
      <alignment horizontal="right" vertical="center" wrapText="1"/>
    </xf>
    <xf numFmtId="4" fontId="4" fillId="35" borderId="21" xfId="0" applyNumberFormat="1" applyFont="1" applyFill="1" applyBorder="1" applyAlignment="1">
      <alignment horizontal="right" vertical="center" wrapText="1"/>
    </xf>
    <xf numFmtId="4" fontId="4" fillId="35" borderId="0" xfId="0" applyNumberFormat="1" applyFont="1" applyFill="1" applyBorder="1" applyAlignment="1">
      <alignment vertical="center" wrapText="1"/>
    </xf>
    <xf numFmtId="4" fontId="4" fillId="35" borderId="0" xfId="0" applyNumberFormat="1" applyFont="1" applyFill="1" applyBorder="1" applyAlignment="1">
      <alignment vertical="center"/>
    </xf>
    <xf numFmtId="4" fontId="61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4" fontId="5" fillId="36" borderId="0" xfId="0" applyNumberFormat="1" applyFont="1" applyFill="1" applyBorder="1" applyAlignment="1">
      <alignment vertical="center" wrapText="1"/>
    </xf>
    <xf numFmtId="4" fontId="4" fillId="35" borderId="22" xfId="0" applyNumberFormat="1" applyFont="1" applyFill="1" applyBorder="1" applyAlignment="1">
      <alignment vertical="center" wrapText="1"/>
    </xf>
    <xf numFmtId="4" fontId="63" fillId="35" borderId="0" xfId="0" applyNumberFormat="1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 vertical="center" wrapText="1"/>
    </xf>
    <xf numFmtId="4" fontId="4" fillId="5" borderId="19" xfId="0" applyNumberFormat="1" applyFont="1" applyFill="1" applyBorder="1" applyAlignment="1">
      <alignment vertical="center" wrapText="1"/>
    </xf>
    <xf numFmtId="4" fontId="63" fillId="5" borderId="19" xfId="0" applyNumberFormat="1" applyFont="1" applyFill="1" applyBorder="1" applyAlignment="1">
      <alignment vertical="center" wrapText="1"/>
    </xf>
    <xf numFmtId="4" fontId="4" fillId="5" borderId="24" xfId="0" applyNumberFormat="1" applyFont="1" applyFill="1" applyBorder="1" applyAlignment="1">
      <alignment vertical="center" wrapText="1"/>
    </xf>
    <xf numFmtId="4" fontId="3" fillId="0" borderId="0" xfId="0" applyNumberFormat="1" applyFont="1" applyBorder="1" applyAlignment="1">
      <alignment vertical="center" wrapText="1"/>
    </xf>
    <xf numFmtId="4" fontId="3" fillId="0" borderId="0" xfId="0" applyNumberFormat="1" applyFont="1" applyFill="1" applyBorder="1" applyAlignment="1">
      <alignment/>
    </xf>
    <xf numFmtId="0" fontId="59" fillId="34" borderId="14" xfId="0" applyFont="1" applyFill="1" applyBorder="1" applyAlignment="1">
      <alignment horizontal="center" vertical="justify" wrapText="1"/>
    </xf>
    <xf numFmtId="4" fontId="56" fillId="33" borderId="11" xfId="0" applyNumberFormat="1" applyFont="1" applyFill="1" applyBorder="1" applyAlignment="1">
      <alignment horizontal="center" vertical="justify" wrapText="1"/>
    </xf>
    <xf numFmtId="4" fontId="3" fillId="36" borderId="12" xfId="0" applyNumberFormat="1" applyFont="1" applyFill="1" applyBorder="1" applyAlignment="1">
      <alignment horizontal="right" vertical="center" wrapText="1"/>
    </xf>
    <xf numFmtId="0" fontId="32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542925</xdr:colOff>
      <xdr:row>2</xdr:row>
      <xdr:rowOff>180975</xdr:rowOff>
    </xdr:to>
    <xdr:pic>
      <xdr:nvPicPr>
        <xdr:cNvPr id="1" name="Imagen 1" descr="cid:A1151BFF-0E8C-41C0-A184-8A0FA5990D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574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6"/>
  <sheetViews>
    <sheetView tabSelected="1" zoomScale="115" zoomScaleNormal="115" zoomScalePageLayoutView="0" workbookViewId="0" topLeftCell="A34">
      <selection activeCell="A50" sqref="A50"/>
    </sheetView>
  </sheetViews>
  <sheetFormatPr defaultColWidth="11.421875" defaultRowHeight="12.75"/>
  <cols>
    <col min="1" max="1" width="2.57421875" style="0" customWidth="1"/>
    <col min="2" max="2" width="29.140625" style="0" customWidth="1"/>
    <col min="3" max="3" width="17.421875" style="0" customWidth="1"/>
    <col min="4" max="4" width="18.140625" style="0" customWidth="1"/>
    <col min="5" max="5" width="15.8515625" style="0" customWidth="1"/>
    <col min="6" max="6" width="17.28125" style="0" customWidth="1"/>
    <col min="7" max="7" width="18.8515625" style="0" customWidth="1"/>
    <col min="8" max="8" width="18.28125" style="0" customWidth="1"/>
    <col min="9" max="9" width="19.00390625" style="0" customWidth="1"/>
    <col min="10" max="10" width="16.57421875" style="0" customWidth="1"/>
    <col min="11" max="11" width="7.8515625" style="0" customWidth="1"/>
    <col min="12" max="12" width="8.140625" style="0" customWidth="1"/>
    <col min="13" max="13" width="8.421875" style="0" customWidth="1"/>
  </cols>
  <sheetData>
    <row r="2" spans="1:13" ht="15.75">
      <c r="A2" s="100" t="s">
        <v>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1:13" ht="21" customHeight="1">
      <c r="A3" s="100" t="s">
        <v>27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spans="3:13" ht="23.25" customHeight="1" thickBot="1">
      <c r="C4" s="1"/>
      <c r="D4" s="1"/>
      <c r="E4" s="1"/>
      <c r="F4" s="1"/>
      <c r="G4" s="1"/>
      <c r="H4" s="1"/>
      <c r="I4" s="1"/>
      <c r="J4" s="3" t="s">
        <v>28</v>
      </c>
      <c r="K4" s="2"/>
      <c r="L4" s="2"/>
      <c r="M4" s="2"/>
    </row>
    <row r="5" spans="1:13" ht="43.5" customHeight="1" thickBot="1">
      <c r="A5" s="20"/>
      <c r="B5" s="21" t="s">
        <v>7</v>
      </c>
      <c r="C5" s="98" t="s">
        <v>14</v>
      </c>
      <c r="D5" s="23" t="s">
        <v>10</v>
      </c>
      <c r="E5" s="22" t="s">
        <v>22</v>
      </c>
      <c r="F5" s="22" t="s">
        <v>23</v>
      </c>
      <c r="G5" s="23" t="s">
        <v>25</v>
      </c>
      <c r="H5" s="23" t="s">
        <v>20</v>
      </c>
      <c r="I5" s="23" t="s">
        <v>21</v>
      </c>
      <c r="J5" s="97" t="s">
        <v>11</v>
      </c>
      <c r="K5" s="27" t="s">
        <v>13</v>
      </c>
      <c r="L5" s="28" t="s">
        <v>29</v>
      </c>
      <c r="M5" s="29" t="s">
        <v>12</v>
      </c>
    </row>
    <row r="6" spans="1:13" ht="9.75" customHeight="1">
      <c r="A6" s="5"/>
      <c r="B6" s="6"/>
      <c r="C6" s="8"/>
      <c r="D6" s="6"/>
      <c r="E6" s="6"/>
      <c r="F6" s="6"/>
      <c r="G6" s="6"/>
      <c r="H6" s="6"/>
      <c r="I6" s="6"/>
      <c r="J6" s="5"/>
      <c r="K6" s="6"/>
      <c r="L6" s="6"/>
      <c r="M6" s="10"/>
    </row>
    <row r="7" spans="1:13" ht="18" customHeight="1">
      <c r="A7" s="63" t="s">
        <v>3</v>
      </c>
      <c r="B7" s="62" t="s">
        <v>0</v>
      </c>
      <c r="C7" s="33">
        <f>SUM(C8:C11)</f>
        <v>393304915000</v>
      </c>
      <c r="D7" s="33">
        <f aca="true" t="shared" si="0" ref="D7:I7">SUM(D8:D11)</f>
        <v>458832765000</v>
      </c>
      <c r="E7" s="33">
        <f t="shared" si="0"/>
        <v>6554555000</v>
      </c>
      <c r="F7" s="33">
        <f t="shared" si="0"/>
        <v>452278210000</v>
      </c>
      <c r="G7" s="33">
        <f t="shared" si="0"/>
        <v>376560573394.49005</v>
      </c>
      <c r="H7" s="33">
        <f t="shared" si="0"/>
        <v>286658292815.8</v>
      </c>
      <c r="I7" s="33">
        <f t="shared" si="0"/>
        <v>273227963978.3</v>
      </c>
      <c r="J7" s="67">
        <f aca="true" t="shared" si="1" ref="J7:J12">+F7-G7</f>
        <v>75717636605.50995</v>
      </c>
      <c r="K7" s="80">
        <f aca="true" t="shared" si="2" ref="K7:K12">+G7/F7</f>
        <v>0.8325861495615499</v>
      </c>
      <c r="L7" s="80">
        <f aca="true" t="shared" si="3" ref="L7:L12">+H7/F7</f>
        <v>0.6338096474198922</v>
      </c>
      <c r="M7" s="51">
        <f aca="true" t="shared" si="4" ref="M7:M12">+I7/F7</f>
        <v>0.6041148079592426</v>
      </c>
    </row>
    <row r="8" spans="1:13" ht="29.25" customHeight="1">
      <c r="A8" s="36"/>
      <c r="B8" s="37" t="s">
        <v>1</v>
      </c>
      <c r="C8" s="32">
        <f aca="true" t="shared" si="5" ref="C8:E9">+C22+C36</f>
        <v>52247396000</v>
      </c>
      <c r="D8" s="32">
        <f t="shared" si="5"/>
        <v>52247396000</v>
      </c>
      <c r="E8" s="32">
        <f t="shared" si="5"/>
        <v>554555000</v>
      </c>
      <c r="F8" s="32">
        <f>+D8-E8</f>
        <v>51692841000</v>
      </c>
      <c r="G8" s="32">
        <f aca="true" t="shared" si="6" ref="G8:I9">+G22+G36</f>
        <v>28407687565.129997</v>
      </c>
      <c r="H8" s="32">
        <f t="shared" si="6"/>
        <v>28103758099.129997</v>
      </c>
      <c r="I8" s="32">
        <f t="shared" si="6"/>
        <v>28102979199.129997</v>
      </c>
      <c r="J8" s="99">
        <f t="shared" si="1"/>
        <v>23285153434.870003</v>
      </c>
      <c r="K8" s="38">
        <f t="shared" si="2"/>
        <v>0.5495478100174451</v>
      </c>
      <c r="L8" s="38">
        <f t="shared" si="3"/>
        <v>0.543668282792389</v>
      </c>
      <c r="M8" s="39">
        <f t="shared" si="4"/>
        <v>0.543653214941891</v>
      </c>
    </row>
    <row r="9" spans="1:13" ht="25.5" customHeight="1">
      <c r="A9" s="36"/>
      <c r="B9" s="41" t="s">
        <v>18</v>
      </c>
      <c r="C9" s="32">
        <f t="shared" si="5"/>
        <v>21345099000</v>
      </c>
      <c r="D9" s="32">
        <f t="shared" si="5"/>
        <v>21345099000</v>
      </c>
      <c r="E9" s="32">
        <f t="shared" si="5"/>
        <v>0</v>
      </c>
      <c r="F9" s="32">
        <f>+D9-E9</f>
        <v>21345099000</v>
      </c>
      <c r="G9" s="32">
        <f t="shared" si="6"/>
        <v>17663891909.629997</v>
      </c>
      <c r="H9" s="32">
        <f t="shared" si="6"/>
        <v>9775726363.27</v>
      </c>
      <c r="I9" s="32">
        <f t="shared" si="6"/>
        <v>9435822574.44</v>
      </c>
      <c r="J9" s="99">
        <f t="shared" si="1"/>
        <v>3681207090.3700027</v>
      </c>
      <c r="K9" s="38">
        <f t="shared" si="2"/>
        <v>0.8275385328327592</v>
      </c>
      <c r="L9" s="38">
        <f t="shared" si="3"/>
        <v>0.45798458762219846</v>
      </c>
      <c r="M9" s="39">
        <f t="shared" si="4"/>
        <v>0.44206037997012804</v>
      </c>
    </row>
    <row r="10" spans="1:13" ht="26.25" customHeight="1">
      <c r="A10" s="36"/>
      <c r="B10" s="37" t="s">
        <v>8</v>
      </c>
      <c r="C10" s="32">
        <f>+C24+C38</f>
        <v>307251533000</v>
      </c>
      <c r="D10" s="32">
        <f aca="true" t="shared" si="7" ref="D10:I10">+D24+D38</f>
        <v>372779383000</v>
      </c>
      <c r="E10" s="32">
        <f t="shared" si="7"/>
        <v>6000000000</v>
      </c>
      <c r="F10" s="32">
        <f t="shared" si="7"/>
        <v>366779383000</v>
      </c>
      <c r="G10" s="32">
        <f t="shared" si="7"/>
        <v>318913865958.73004</v>
      </c>
      <c r="H10" s="32">
        <f t="shared" si="7"/>
        <v>238703932653.4</v>
      </c>
      <c r="I10" s="32">
        <f t="shared" si="7"/>
        <v>225614286504.72998</v>
      </c>
      <c r="J10" s="99">
        <f t="shared" si="1"/>
        <v>47865517041.26996</v>
      </c>
      <c r="K10" s="38">
        <f t="shared" si="2"/>
        <v>0.8694977982411024</v>
      </c>
      <c r="L10" s="38">
        <f t="shared" si="3"/>
        <v>0.6508106608963896</v>
      </c>
      <c r="M10" s="39">
        <f t="shared" si="4"/>
        <v>0.6151225967483837</v>
      </c>
    </row>
    <row r="11" spans="1:13" ht="37.5" customHeight="1">
      <c r="A11" s="36"/>
      <c r="B11" s="42" t="s">
        <v>26</v>
      </c>
      <c r="C11" s="32">
        <f aca="true" t="shared" si="8" ref="C11:E12">+C25+C39</f>
        <v>12460887000</v>
      </c>
      <c r="D11" s="32">
        <f>+D25+D39</f>
        <v>12460887000</v>
      </c>
      <c r="E11" s="32">
        <f t="shared" si="8"/>
        <v>0</v>
      </c>
      <c r="F11" s="32">
        <f>+D11-E11</f>
        <v>12460887000</v>
      </c>
      <c r="G11" s="32">
        <f aca="true" t="shared" si="9" ref="G11:I12">+G25+G39</f>
        <v>11575127961</v>
      </c>
      <c r="H11" s="32">
        <f t="shared" si="9"/>
        <v>10074875700</v>
      </c>
      <c r="I11" s="32">
        <f t="shared" si="9"/>
        <v>10074875700</v>
      </c>
      <c r="J11" s="99">
        <f t="shared" si="1"/>
        <v>885759039</v>
      </c>
      <c r="K11" s="38">
        <f t="shared" si="2"/>
        <v>0.9289168548755798</v>
      </c>
      <c r="L11" s="38">
        <f t="shared" si="3"/>
        <v>0.8085199472557612</v>
      </c>
      <c r="M11" s="39">
        <f t="shared" si="4"/>
        <v>0.8085199472557612</v>
      </c>
    </row>
    <row r="12" spans="1:13" ht="18.75" customHeight="1">
      <c r="A12" s="49" t="s">
        <v>4</v>
      </c>
      <c r="B12" s="62" t="s">
        <v>2</v>
      </c>
      <c r="C12" s="33">
        <f t="shared" si="8"/>
        <v>228667186093</v>
      </c>
      <c r="D12" s="33">
        <f t="shared" si="8"/>
        <v>252447662429</v>
      </c>
      <c r="E12" s="33">
        <f t="shared" si="8"/>
        <v>68191739968</v>
      </c>
      <c r="F12" s="33">
        <f>+D12-E12</f>
        <v>184255922461</v>
      </c>
      <c r="G12" s="33">
        <f>+G26+G40</f>
        <v>131987016451.71999</v>
      </c>
      <c r="H12" s="33">
        <f t="shared" si="9"/>
        <v>10013385759.8</v>
      </c>
      <c r="I12" s="33">
        <f t="shared" si="9"/>
        <v>9302234941.8</v>
      </c>
      <c r="J12" s="67">
        <f t="shared" si="1"/>
        <v>52268906009.280014</v>
      </c>
      <c r="K12" s="80">
        <f t="shared" si="2"/>
        <v>0.7163244181725373</v>
      </c>
      <c r="L12" s="80">
        <f t="shared" si="3"/>
        <v>0.054344987265847335</v>
      </c>
      <c r="M12" s="51">
        <f t="shared" si="4"/>
        <v>0.050485405394602334</v>
      </c>
    </row>
    <row r="13" spans="1:13" ht="8.25" customHeight="1">
      <c r="A13" s="43"/>
      <c r="B13" s="44"/>
      <c r="C13" s="45"/>
      <c r="D13" s="35"/>
      <c r="E13" s="35"/>
      <c r="F13" s="35"/>
      <c r="G13" s="35"/>
      <c r="H13" s="35"/>
      <c r="I13" s="35"/>
      <c r="J13" s="82"/>
      <c r="K13" s="46"/>
      <c r="L13" s="46"/>
      <c r="M13" s="47"/>
    </row>
    <row r="14" spans="1:13" ht="15.75" customHeight="1" thickBot="1">
      <c r="A14" s="75" t="s">
        <v>5</v>
      </c>
      <c r="B14" s="76" t="s">
        <v>6</v>
      </c>
      <c r="C14" s="77">
        <f>+C28+C42</f>
        <v>621972101093</v>
      </c>
      <c r="D14" s="77">
        <f aca="true" t="shared" si="10" ref="D14:I14">+D28+D42</f>
        <v>711280427429</v>
      </c>
      <c r="E14" s="77">
        <f t="shared" si="10"/>
        <v>74746294968</v>
      </c>
      <c r="F14" s="77">
        <f t="shared" si="10"/>
        <v>636534132461</v>
      </c>
      <c r="G14" s="77">
        <f t="shared" si="10"/>
        <v>508547589846.21</v>
      </c>
      <c r="H14" s="77">
        <f t="shared" si="10"/>
        <v>296671678575.6</v>
      </c>
      <c r="I14" s="77">
        <f t="shared" si="10"/>
        <v>282530198920.1</v>
      </c>
      <c r="J14" s="83">
        <f>+F14-G14</f>
        <v>127986542614.78998</v>
      </c>
      <c r="K14" s="81">
        <f>+G14/F14</f>
        <v>0.7989321607625941</v>
      </c>
      <c r="L14" s="81">
        <f>+H14/F14</f>
        <v>0.4660734805038547</v>
      </c>
      <c r="M14" s="79">
        <f>+I14/F14</f>
        <v>0.4438571075957351</v>
      </c>
    </row>
    <row r="15" spans="1:13" ht="12.75">
      <c r="A15" s="11"/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3"/>
      <c r="M15" s="14"/>
    </row>
    <row r="16" spans="1:13" ht="15" customHeight="1">
      <c r="A16" s="102" t="s">
        <v>16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</row>
    <row r="17" spans="1:13" ht="16.5" customHeight="1">
      <c r="A17" s="102" t="s">
        <v>27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</row>
    <row r="18" spans="1:13" ht="24" customHeight="1" thickBot="1">
      <c r="A18" s="11"/>
      <c r="B18" s="11"/>
      <c r="C18" s="12"/>
      <c r="D18" s="12"/>
      <c r="E18" s="12"/>
      <c r="F18" s="12"/>
      <c r="G18" s="12"/>
      <c r="H18" s="12"/>
      <c r="I18" s="12"/>
      <c r="J18" s="16"/>
      <c r="K18" s="9"/>
      <c r="L18" s="9"/>
      <c r="M18" s="9"/>
    </row>
    <row r="19" spans="1:13" ht="42.75" customHeight="1" thickBot="1">
      <c r="A19" s="20"/>
      <c r="B19" s="21" t="s">
        <v>7</v>
      </c>
      <c r="C19" s="22" t="s">
        <v>14</v>
      </c>
      <c r="D19" s="22" t="s">
        <v>10</v>
      </c>
      <c r="E19" s="22" t="s">
        <v>22</v>
      </c>
      <c r="F19" s="22" t="s">
        <v>23</v>
      </c>
      <c r="G19" s="22" t="s">
        <v>25</v>
      </c>
      <c r="H19" s="23" t="s">
        <v>20</v>
      </c>
      <c r="I19" s="22" t="s">
        <v>24</v>
      </c>
      <c r="J19" s="30" t="s">
        <v>11</v>
      </c>
      <c r="K19" s="27" t="s">
        <v>13</v>
      </c>
      <c r="L19" s="28" t="s">
        <v>29</v>
      </c>
      <c r="M19" s="29" t="s">
        <v>12</v>
      </c>
    </row>
    <row r="20" spans="1:13" ht="12" customHeight="1">
      <c r="A20" s="7"/>
      <c r="B20" s="8"/>
      <c r="C20" s="9"/>
      <c r="D20" s="9"/>
      <c r="E20" s="9"/>
      <c r="F20" s="9"/>
      <c r="G20" s="9"/>
      <c r="H20" s="9"/>
      <c r="I20" s="9"/>
      <c r="J20" s="65"/>
      <c r="K20" s="9"/>
      <c r="L20" s="9"/>
      <c r="M20" s="66"/>
    </row>
    <row r="21" spans="1:13" ht="25.5" customHeight="1">
      <c r="A21" s="63" t="s">
        <v>3</v>
      </c>
      <c r="B21" s="64" t="s">
        <v>0</v>
      </c>
      <c r="C21" s="84">
        <f>SUM(C22:C25)</f>
        <v>378313126000</v>
      </c>
      <c r="D21" s="84">
        <f aca="true" t="shared" si="11" ref="D21:I21">SUM(D22:D25)</f>
        <v>443840976000</v>
      </c>
      <c r="E21" s="84">
        <f t="shared" si="11"/>
        <v>6000000000</v>
      </c>
      <c r="F21" s="84">
        <f t="shared" si="11"/>
        <v>437840976000</v>
      </c>
      <c r="G21" s="84">
        <f t="shared" si="11"/>
        <v>368397683526.35004</v>
      </c>
      <c r="H21" s="84">
        <f t="shared" si="11"/>
        <v>279374957689.3</v>
      </c>
      <c r="I21" s="84">
        <f t="shared" si="11"/>
        <v>265947806673.8</v>
      </c>
      <c r="J21" s="67">
        <f aca="true" t="shared" si="12" ref="J21:J26">+F21-G21</f>
        <v>69443292473.64996</v>
      </c>
      <c r="K21" s="34">
        <f aca="true" t="shared" si="13" ref="K21:K26">+G21/F21</f>
        <v>0.8413960860674448</v>
      </c>
      <c r="L21" s="34">
        <f aca="true" t="shared" si="14" ref="L21:L26">+H21/F21</f>
        <v>0.6380740337315984</v>
      </c>
      <c r="M21" s="51">
        <f aca="true" t="shared" si="15" ref="M21:M26">+I21/F21</f>
        <v>0.6074073036823305</v>
      </c>
    </row>
    <row r="22" spans="1:13" ht="24.75" customHeight="1">
      <c r="A22" s="36"/>
      <c r="B22" s="41" t="s">
        <v>1</v>
      </c>
      <c r="C22" s="86">
        <v>39306521000</v>
      </c>
      <c r="D22" s="86">
        <v>39306521000</v>
      </c>
      <c r="E22" s="86">
        <v>0</v>
      </c>
      <c r="F22" s="86">
        <f>+D22-E22</f>
        <v>39306521000</v>
      </c>
      <c r="G22" s="95">
        <v>21934445125.03</v>
      </c>
      <c r="H22" s="95">
        <v>21649991773.03</v>
      </c>
      <c r="I22" s="95">
        <v>21649212873.03</v>
      </c>
      <c r="J22" s="74">
        <f t="shared" si="12"/>
        <v>17372075874.97</v>
      </c>
      <c r="K22" s="31">
        <f t="shared" si="13"/>
        <v>0.5580357805014083</v>
      </c>
      <c r="L22" s="31">
        <f t="shared" si="14"/>
        <v>0.5507989825156492</v>
      </c>
      <c r="M22" s="40">
        <f t="shared" si="15"/>
        <v>0.5507791664652794</v>
      </c>
    </row>
    <row r="23" spans="1:13" ht="21" customHeight="1">
      <c r="A23" s="36"/>
      <c r="B23" s="41" t="s">
        <v>18</v>
      </c>
      <c r="C23" s="87">
        <v>19428254000</v>
      </c>
      <c r="D23" s="87">
        <v>19428254000</v>
      </c>
      <c r="E23" s="86">
        <v>0</v>
      </c>
      <c r="F23" s="86">
        <f>+D23-E23</f>
        <v>19428254000</v>
      </c>
      <c r="G23" s="95">
        <v>15995130294.46</v>
      </c>
      <c r="H23" s="95">
        <v>8967043375.74</v>
      </c>
      <c r="I23" s="95">
        <v>8630317408.91</v>
      </c>
      <c r="J23" s="74">
        <f t="shared" si="12"/>
        <v>3433123705.540001</v>
      </c>
      <c r="K23" s="31">
        <f t="shared" si="13"/>
        <v>0.8232922162979751</v>
      </c>
      <c r="L23" s="31">
        <f t="shared" si="14"/>
        <v>0.46154653813667457</v>
      </c>
      <c r="M23" s="40">
        <f t="shared" si="15"/>
        <v>0.44421477137935295</v>
      </c>
    </row>
    <row r="24" spans="1:13" ht="28.5" customHeight="1">
      <c r="A24" s="36"/>
      <c r="B24" s="41" t="s">
        <v>8</v>
      </c>
      <c r="C24" s="87">
        <v>307121284000</v>
      </c>
      <c r="D24" s="87">
        <v>372649134000</v>
      </c>
      <c r="E24" s="86">
        <v>6000000000</v>
      </c>
      <c r="F24" s="86">
        <f>+D24-E24</f>
        <v>366649134000</v>
      </c>
      <c r="G24" s="95">
        <v>318896004145.86005</v>
      </c>
      <c r="H24" s="95">
        <v>238686070840.53</v>
      </c>
      <c r="I24" s="95">
        <v>225596424691.86</v>
      </c>
      <c r="J24" s="74">
        <f t="shared" si="12"/>
        <v>47753129854.13995</v>
      </c>
      <c r="K24" s="31">
        <f t="shared" si="13"/>
        <v>0.8697579636063181</v>
      </c>
      <c r="L24" s="31">
        <f t="shared" si="14"/>
        <v>0.6509931395079471</v>
      </c>
      <c r="M24" s="40">
        <f t="shared" si="15"/>
        <v>0.6152923974773659</v>
      </c>
    </row>
    <row r="25" spans="1:13" ht="27" customHeight="1">
      <c r="A25" s="36"/>
      <c r="B25" s="42" t="s">
        <v>26</v>
      </c>
      <c r="C25" s="87">
        <v>12457067000</v>
      </c>
      <c r="D25" s="87">
        <v>12457067000</v>
      </c>
      <c r="E25" s="86">
        <v>0</v>
      </c>
      <c r="F25" s="86">
        <f>+D25-E25</f>
        <v>12457067000</v>
      </c>
      <c r="G25" s="95">
        <v>11572103961</v>
      </c>
      <c r="H25" s="95">
        <v>10071851700</v>
      </c>
      <c r="I25" s="95">
        <v>10071851700</v>
      </c>
      <c r="J25" s="74">
        <f t="shared" si="12"/>
        <v>884963039</v>
      </c>
      <c r="K25" s="31">
        <f t="shared" si="13"/>
        <v>0.928958956470251</v>
      </c>
      <c r="L25" s="31">
        <f t="shared" si="14"/>
        <v>0.8085251287482037</v>
      </c>
      <c r="M25" s="40">
        <f t="shared" si="15"/>
        <v>0.8085251287482037</v>
      </c>
    </row>
    <row r="26" spans="1:13" ht="24.75" customHeight="1">
      <c r="A26" s="49" t="s">
        <v>4</v>
      </c>
      <c r="B26" s="50" t="s">
        <v>2</v>
      </c>
      <c r="C26" s="84">
        <v>216446598093</v>
      </c>
      <c r="D26" s="84">
        <v>240227074429</v>
      </c>
      <c r="E26" s="90">
        <v>68191739968</v>
      </c>
      <c r="F26" s="84">
        <v>172035334461</v>
      </c>
      <c r="G26" s="84">
        <v>124654970059.84999</v>
      </c>
      <c r="H26" s="84">
        <v>8018175981.849999</v>
      </c>
      <c r="I26" s="84">
        <v>7428749691.849999</v>
      </c>
      <c r="J26" s="67">
        <f t="shared" si="12"/>
        <v>47380364401.15001</v>
      </c>
      <c r="K26" s="34">
        <f t="shared" si="13"/>
        <v>0.7245893435229667</v>
      </c>
      <c r="L26" s="34">
        <f t="shared" si="14"/>
        <v>0.04660772745884771</v>
      </c>
      <c r="M26" s="51">
        <f t="shared" si="15"/>
        <v>0.04318153427680916</v>
      </c>
    </row>
    <row r="27" spans="1:13" ht="10.5" customHeight="1">
      <c r="A27" s="52"/>
      <c r="B27" s="53"/>
      <c r="C27" s="91"/>
      <c r="D27" s="91"/>
      <c r="E27" s="91"/>
      <c r="F27" s="86"/>
      <c r="G27" s="91"/>
      <c r="H27" s="91"/>
      <c r="I27" s="91"/>
      <c r="J27" s="72"/>
      <c r="K27" s="4"/>
      <c r="L27" s="4"/>
      <c r="M27" s="48"/>
    </row>
    <row r="28" spans="1:13" ht="13.5" thickBot="1">
      <c r="A28" s="54" t="s">
        <v>5</v>
      </c>
      <c r="B28" s="55" t="s">
        <v>6</v>
      </c>
      <c r="C28" s="92">
        <f>+C21+C26</f>
        <v>594759724093</v>
      </c>
      <c r="D28" s="92">
        <f>+D21+D26</f>
        <v>684068050429</v>
      </c>
      <c r="E28" s="92">
        <f>+E21+E26</f>
        <v>74191739968</v>
      </c>
      <c r="F28" s="93">
        <f>+D28-E28</f>
        <v>609876310461</v>
      </c>
      <c r="G28" s="92">
        <f>+G21+G26</f>
        <v>493052653586.2</v>
      </c>
      <c r="H28" s="92">
        <f>+H21+H26</f>
        <v>287393133671.14996</v>
      </c>
      <c r="I28" s="94">
        <f>+I21+I26</f>
        <v>273376556365.65</v>
      </c>
      <c r="J28" s="68">
        <f>+F28-G28</f>
        <v>116823656874.79999</v>
      </c>
      <c r="K28" s="61">
        <f>+G28/F28</f>
        <v>0.8084469672440727</v>
      </c>
      <c r="L28" s="61">
        <f>+H28/F28</f>
        <v>0.4712318362618677</v>
      </c>
      <c r="M28" s="69">
        <f>+I28/F28</f>
        <v>0.4482491804920364</v>
      </c>
    </row>
    <row r="29" spans="1:13" ht="12.75">
      <c r="A29" s="11"/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1:13" ht="12.75" customHeight="1">
      <c r="A30" s="102" t="s">
        <v>17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</row>
    <row r="31" spans="1:13" ht="18.75" customHeight="1">
      <c r="A31" s="102" t="s">
        <v>27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</row>
    <row r="32" spans="1:13" ht="22.5" customHeight="1" thickBot="1">
      <c r="A32" s="17"/>
      <c r="B32" s="17"/>
      <c r="C32" s="18"/>
      <c r="D32" s="18"/>
      <c r="E32" s="18"/>
      <c r="F32" s="18"/>
      <c r="G32" s="18"/>
      <c r="H32" s="18"/>
      <c r="I32" s="18"/>
      <c r="J32" s="16"/>
      <c r="K32" s="19"/>
      <c r="L32" s="19"/>
      <c r="M32" s="19"/>
    </row>
    <row r="33" spans="1:13" ht="42" customHeight="1" thickBot="1">
      <c r="A33" s="20"/>
      <c r="B33" s="21" t="s">
        <v>7</v>
      </c>
      <c r="C33" s="22" t="s">
        <v>14</v>
      </c>
      <c r="D33" s="22" t="s">
        <v>10</v>
      </c>
      <c r="E33" s="22" t="s">
        <v>22</v>
      </c>
      <c r="F33" s="22" t="s">
        <v>23</v>
      </c>
      <c r="G33" s="22" t="s">
        <v>19</v>
      </c>
      <c r="H33" s="23" t="s">
        <v>20</v>
      </c>
      <c r="I33" s="22" t="s">
        <v>24</v>
      </c>
      <c r="J33" s="30" t="s">
        <v>11</v>
      </c>
      <c r="K33" s="27" t="s">
        <v>13</v>
      </c>
      <c r="L33" s="28" t="s">
        <v>29</v>
      </c>
      <c r="M33" s="29" t="s">
        <v>12</v>
      </c>
    </row>
    <row r="34" spans="1:13" ht="10.5" customHeight="1">
      <c r="A34" s="7"/>
      <c r="B34" s="8"/>
      <c r="C34" s="9"/>
      <c r="D34" s="9"/>
      <c r="E34" s="9"/>
      <c r="F34" s="9"/>
      <c r="G34" s="9"/>
      <c r="H34" s="9"/>
      <c r="I34" s="9"/>
      <c r="J34" s="65"/>
      <c r="K34" s="9"/>
      <c r="L34" s="9"/>
      <c r="M34" s="66"/>
    </row>
    <row r="35" spans="1:13" ht="24" customHeight="1">
      <c r="A35" s="49" t="s">
        <v>3</v>
      </c>
      <c r="B35" s="50" t="s">
        <v>0</v>
      </c>
      <c r="C35" s="84">
        <f aca="true" t="shared" si="16" ref="C35:I35">SUM(C36:C39)</f>
        <v>14991789000</v>
      </c>
      <c r="D35" s="84">
        <f t="shared" si="16"/>
        <v>14991789000</v>
      </c>
      <c r="E35" s="84">
        <f t="shared" si="16"/>
        <v>554555000</v>
      </c>
      <c r="F35" s="84">
        <f t="shared" si="16"/>
        <v>14437234000</v>
      </c>
      <c r="G35" s="85">
        <f t="shared" si="16"/>
        <v>8162889868.14</v>
      </c>
      <c r="H35" s="85">
        <f t="shared" si="16"/>
        <v>7283335126.5</v>
      </c>
      <c r="I35" s="85">
        <f t="shared" si="16"/>
        <v>7280157304.5</v>
      </c>
      <c r="J35" s="67">
        <f aca="true" t="shared" si="17" ref="J35:J40">+F35-G35</f>
        <v>6274344131.86</v>
      </c>
      <c r="K35" s="34">
        <f aca="true" t="shared" si="18" ref="K35:K40">+G35/F35</f>
        <v>0.565405386387725</v>
      </c>
      <c r="L35" s="34">
        <f aca="true" t="shared" si="19" ref="L35:L40">+H35/F35</f>
        <v>0.5044827233873193</v>
      </c>
      <c r="M35" s="51">
        <f aca="true" t="shared" si="20" ref="M35:M40">+I35/F35</f>
        <v>0.5042626104487882</v>
      </c>
    </row>
    <row r="36" spans="1:13" ht="19.5" customHeight="1">
      <c r="A36" s="56"/>
      <c r="B36" s="37" t="s">
        <v>1</v>
      </c>
      <c r="C36" s="86">
        <v>12940875000</v>
      </c>
      <c r="D36" s="86">
        <v>12940875000</v>
      </c>
      <c r="E36" s="86">
        <v>554555000</v>
      </c>
      <c r="F36" s="86">
        <f>+D36-E36</f>
        <v>12386320000</v>
      </c>
      <c r="G36" s="96">
        <v>6473242440.1</v>
      </c>
      <c r="H36" s="96">
        <v>6453766326.1</v>
      </c>
      <c r="I36" s="96">
        <v>6453766326.1</v>
      </c>
      <c r="J36" s="74">
        <f t="shared" si="17"/>
        <v>5913077559.9</v>
      </c>
      <c r="K36" s="31">
        <f t="shared" si="18"/>
        <v>0.5226122399631207</v>
      </c>
      <c r="L36" s="31">
        <f t="shared" si="19"/>
        <v>0.5210398509080987</v>
      </c>
      <c r="M36" s="40">
        <f t="shared" si="20"/>
        <v>0.5210398509080987</v>
      </c>
    </row>
    <row r="37" spans="1:13" ht="19.5" customHeight="1">
      <c r="A37" s="56"/>
      <c r="B37" s="41" t="s">
        <v>18</v>
      </c>
      <c r="C37" s="87">
        <v>1916845000</v>
      </c>
      <c r="D37" s="87">
        <v>1916845000</v>
      </c>
      <c r="E37" s="87"/>
      <c r="F37" s="86">
        <f>+D37-E37</f>
        <v>1916845000</v>
      </c>
      <c r="G37" s="96">
        <v>1668761615.17</v>
      </c>
      <c r="H37" s="96">
        <v>808682987.53</v>
      </c>
      <c r="I37" s="96">
        <v>805505165.53</v>
      </c>
      <c r="J37" s="74">
        <f t="shared" si="17"/>
        <v>248083384.82999992</v>
      </c>
      <c r="K37" s="31">
        <f t="shared" si="18"/>
        <v>0.8705772324679356</v>
      </c>
      <c r="L37" s="31">
        <f t="shared" si="19"/>
        <v>0.4218823053142012</v>
      </c>
      <c r="M37" s="40">
        <f t="shared" si="20"/>
        <v>0.4202244654784294</v>
      </c>
    </row>
    <row r="38" spans="1:13" ht="24" customHeight="1">
      <c r="A38" s="56"/>
      <c r="B38" s="37" t="s">
        <v>8</v>
      </c>
      <c r="C38" s="87">
        <v>130249000</v>
      </c>
      <c r="D38" s="87">
        <v>130249000</v>
      </c>
      <c r="E38" s="87"/>
      <c r="F38" s="86">
        <f>+D38-E38</f>
        <v>130249000</v>
      </c>
      <c r="G38" s="86">
        <v>17861812.87</v>
      </c>
      <c r="H38" s="86">
        <v>17861812.87</v>
      </c>
      <c r="I38" s="86">
        <v>17861812.87</v>
      </c>
      <c r="J38" s="74">
        <f t="shared" si="17"/>
        <v>112387187.13</v>
      </c>
      <c r="K38" s="31">
        <f t="shared" si="18"/>
        <v>0.1371358925596358</v>
      </c>
      <c r="L38" s="31">
        <f t="shared" si="19"/>
        <v>0.1371358925596358</v>
      </c>
      <c r="M38" s="40">
        <f t="shared" si="20"/>
        <v>0.1371358925596358</v>
      </c>
    </row>
    <row r="39" spans="1:13" ht="27" customHeight="1">
      <c r="A39" s="36"/>
      <c r="B39" s="42" t="s">
        <v>26</v>
      </c>
      <c r="C39" s="87">
        <v>3820000</v>
      </c>
      <c r="D39" s="87">
        <v>3820000</v>
      </c>
      <c r="E39" s="87"/>
      <c r="F39" s="86">
        <f>+D39-E39</f>
        <v>3820000</v>
      </c>
      <c r="G39" s="86">
        <v>3024000</v>
      </c>
      <c r="H39" s="86">
        <v>3024000</v>
      </c>
      <c r="I39" s="86">
        <v>3024000</v>
      </c>
      <c r="J39" s="74">
        <f t="shared" si="17"/>
        <v>796000</v>
      </c>
      <c r="K39" s="31">
        <f t="shared" si="18"/>
        <v>0.7916230366492146</v>
      </c>
      <c r="L39" s="31">
        <f t="shared" si="19"/>
        <v>0.7916230366492146</v>
      </c>
      <c r="M39" s="40">
        <f t="shared" si="20"/>
        <v>0.7916230366492146</v>
      </c>
    </row>
    <row r="40" spans="1:13" ht="29.25" customHeight="1">
      <c r="A40" s="49" t="s">
        <v>4</v>
      </c>
      <c r="B40" s="62" t="s">
        <v>2</v>
      </c>
      <c r="C40" s="84">
        <v>12220588000</v>
      </c>
      <c r="D40" s="84">
        <v>12220588000</v>
      </c>
      <c r="E40" s="84">
        <v>0</v>
      </c>
      <c r="F40" s="84">
        <f>+D40-E40</f>
        <v>12220588000</v>
      </c>
      <c r="G40" s="84">
        <v>7332046391.87</v>
      </c>
      <c r="H40" s="84">
        <v>1995209777.95</v>
      </c>
      <c r="I40" s="84">
        <v>1873485249.95</v>
      </c>
      <c r="J40" s="67">
        <f t="shared" si="17"/>
        <v>4888541608.13</v>
      </c>
      <c r="K40" s="34">
        <f t="shared" si="18"/>
        <v>0.5999749268914065</v>
      </c>
      <c r="L40" s="34">
        <f t="shared" si="19"/>
        <v>0.16326626656180537</v>
      </c>
      <c r="M40" s="51">
        <f t="shared" si="20"/>
        <v>0.15330565517387543</v>
      </c>
    </row>
    <row r="41" spans="1:13" ht="6.75" customHeight="1">
      <c r="A41" s="57"/>
      <c r="B41" s="58"/>
      <c r="C41" s="88"/>
      <c r="D41" s="88"/>
      <c r="E41" s="88"/>
      <c r="F41" s="88"/>
      <c r="G41" s="88"/>
      <c r="H41" s="88"/>
      <c r="I41" s="88"/>
      <c r="J41" s="82"/>
      <c r="K41" s="59"/>
      <c r="L41" s="59"/>
      <c r="M41" s="47"/>
    </row>
    <row r="42" spans="1:13" ht="21.75" customHeight="1" thickBot="1">
      <c r="A42" s="75" t="s">
        <v>5</v>
      </c>
      <c r="B42" s="76" t="s">
        <v>6</v>
      </c>
      <c r="C42" s="89">
        <f>+C35+C40</f>
        <v>27212377000</v>
      </c>
      <c r="D42" s="89">
        <f aca="true" t="shared" si="21" ref="D42:I42">+D35+D40</f>
        <v>27212377000</v>
      </c>
      <c r="E42" s="89">
        <f t="shared" si="21"/>
        <v>554555000</v>
      </c>
      <c r="F42" s="89">
        <f t="shared" si="21"/>
        <v>26657822000</v>
      </c>
      <c r="G42" s="89">
        <f t="shared" si="21"/>
        <v>15494936260.01</v>
      </c>
      <c r="H42" s="89">
        <f t="shared" si="21"/>
        <v>9278544904.45</v>
      </c>
      <c r="I42" s="89">
        <f t="shared" si="21"/>
        <v>9153642554.45</v>
      </c>
      <c r="J42" s="83">
        <f>+F42-G42</f>
        <v>11162885739.99</v>
      </c>
      <c r="K42" s="78">
        <f>+G42/F42</f>
        <v>0.5812528968049228</v>
      </c>
      <c r="L42" s="78">
        <f>+H42/F42</f>
        <v>0.3480608770082567</v>
      </c>
      <c r="M42" s="79">
        <f>+I42/F42</f>
        <v>0.3433754848558146</v>
      </c>
    </row>
    <row r="43" spans="1:13" ht="12.75">
      <c r="A43" s="11"/>
      <c r="B43" s="11"/>
      <c r="C43" s="12"/>
      <c r="D43" s="12"/>
      <c r="E43" s="12"/>
      <c r="F43" s="12"/>
      <c r="G43" s="12"/>
      <c r="H43" s="12"/>
      <c r="I43" s="12"/>
      <c r="J43" s="12"/>
      <c r="K43" s="11"/>
      <c r="L43" s="11"/>
      <c r="M43" s="11"/>
    </row>
    <row r="44" spans="1:13" ht="12.75">
      <c r="A44" s="11"/>
      <c r="B44" s="60" t="s">
        <v>15</v>
      </c>
      <c r="C44" s="14"/>
      <c r="D44" s="14"/>
      <c r="E44" s="14"/>
      <c r="F44" s="73"/>
      <c r="G44" s="70"/>
      <c r="H44" s="70"/>
      <c r="I44" s="70"/>
      <c r="J44" s="70"/>
      <c r="K44" s="71"/>
      <c r="L44" s="15"/>
      <c r="M44" s="15"/>
    </row>
    <row r="45" spans="6:7" ht="12.75">
      <c r="F45" s="26"/>
      <c r="G45" s="25"/>
    </row>
    <row r="46" ht="12.75">
      <c r="G46" s="24"/>
    </row>
  </sheetData>
  <sheetProtection/>
  <mergeCells count="6">
    <mergeCell ref="A31:M31"/>
    <mergeCell ref="A30:M30"/>
    <mergeCell ref="A3:M3"/>
    <mergeCell ref="A2:M2"/>
    <mergeCell ref="A16:M16"/>
    <mergeCell ref="A17:M17"/>
  </mergeCells>
  <printOptions horizontalCentered="1"/>
  <pageMargins left="0.3937007874015748" right="0" top="0" bottom="0" header="0" footer="0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tecadm08</dc:creator>
  <cp:keywords/>
  <dc:description/>
  <cp:lastModifiedBy>Alterno</cp:lastModifiedBy>
  <cp:lastPrinted>2020-08-05T19:32:03Z</cp:lastPrinted>
  <dcterms:created xsi:type="dcterms:W3CDTF">2011-02-09T13:24:23Z</dcterms:created>
  <dcterms:modified xsi:type="dcterms:W3CDTF">2020-08-05T19:32:08Z</dcterms:modified>
  <cp:category/>
  <cp:version/>
  <cp:contentType/>
  <cp:contentStatus/>
</cp:coreProperties>
</file>