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20\PAGINA WEB 2020\FEBRERO 2020\PDF\"/>
    </mc:Choice>
  </mc:AlternateContent>
  <bookViews>
    <workbookView xWindow="240" yWindow="120" windowWidth="18060" windowHeight="7050"/>
  </bookViews>
  <sheets>
    <sheet name="DIRECCION DE COMERCIO EXT " sheetId="1" r:id="rId1"/>
  </sheets>
  <calcPr calcId="152511"/>
</workbook>
</file>

<file path=xl/calcChain.xml><?xml version="1.0" encoding="utf-8"?>
<calcChain xmlns="http://schemas.openxmlformats.org/spreadsheetml/2006/main">
  <c r="X9" i="1" l="1"/>
  <c r="W9" i="1"/>
  <c r="V9" i="1"/>
  <c r="U9" i="1"/>
  <c r="J21" i="1" l="1"/>
  <c r="J19" i="1"/>
  <c r="J17" i="1"/>
  <c r="J15" i="1"/>
  <c r="J10" i="1"/>
  <c r="O22" i="1"/>
  <c r="O20" i="1"/>
  <c r="O18" i="1"/>
  <c r="O16" i="1"/>
  <c r="O14" i="1"/>
  <c r="U14" i="1" s="1"/>
  <c r="O13" i="1"/>
  <c r="O12" i="1"/>
  <c r="O11" i="1"/>
  <c r="U18" i="1" l="1"/>
  <c r="V18" i="1"/>
  <c r="X18" i="1"/>
  <c r="W18" i="1"/>
  <c r="U13" i="1"/>
  <c r="V13" i="1"/>
  <c r="X13" i="1"/>
  <c r="W13" i="1"/>
  <c r="U20" i="1"/>
  <c r="X20" i="1"/>
  <c r="W20" i="1"/>
  <c r="V20" i="1"/>
  <c r="U22" i="1"/>
  <c r="V22" i="1"/>
  <c r="X22" i="1"/>
  <c r="W22" i="1"/>
  <c r="U12" i="1"/>
  <c r="W12" i="1"/>
  <c r="V12" i="1"/>
  <c r="X12" i="1"/>
  <c r="U11" i="1"/>
  <c r="X11" i="1"/>
  <c r="W11" i="1"/>
  <c r="V11" i="1"/>
  <c r="U16" i="1"/>
  <c r="X16" i="1"/>
  <c r="V16" i="1"/>
  <c r="W16" i="1"/>
  <c r="J9" i="1"/>
  <c r="T10" i="1"/>
  <c r="S10" i="1"/>
  <c r="R10" i="1"/>
  <c r="Q10" i="1"/>
  <c r="P10" i="1"/>
  <c r="N10" i="1"/>
  <c r="M10" i="1"/>
  <c r="L10" i="1"/>
  <c r="K10" i="1"/>
  <c r="T15" i="1"/>
  <c r="S15" i="1"/>
  <c r="R15" i="1"/>
  <c r="Q15" i="1"/>
  <c r="P15" i="1"/>
  <c r="N15" i="1"/>
  <c r="M15" i="1"/>
  <c r="L15" i="1"/>
  <c r="K15" i="1"/>
  <c r="T17" i="1"/>
  <c r="S17" i="1"/>
  <c r="R17" i="1"/>
  <c r="Q17" i="1"/>
  <c r="P17" i="1"/>
  <c r="N17" i="1"/>
  <c r="M17" i="1"/>
  <c r="L17" i="1"/>
  <c r="K17" i="1"/>
  <c r="T19" i="1"/>
  <c r="S19" i="1"/>
  <c r="R19" i="1"/>
  <c r="Q19" i="1"/>
  <c r="P19" i="1"/>
  <c r="N19" i="1"/>
  <c r="M19" i="1"/>
  <c r="L19" i="1"/>
  <c r="K19" i="1"/>
  <c r="T21" i="1"/>
  <c r="S21" i="1"/>
  <c r="R21" i="1"/>
  <c r="Q21" i="1"/>
  <c r="P21" i="1"/>
  <c r="N21" i="1"/>
  <c r="M21" i="1"/>
  <c r="L21" i="1"/>
  <c r="K21" i="1"/>
  <c r="W19" i="1" l="1"/>
  <c r="X19" i="1"/>
  <c r="K9" i="1"/>
  <c r="K23" i="1" s="1"/>
  <c r="T9" i="1"/>
  <c r="P9" i="1"/>
  <c r="P23" i="1" s="1"/>
  <c r="R9" i="1"/>
  <c r="O10" i="1"/>
  <c r="U10" i="1" s="1"/>
  <c r="M9" i="1"/>
  <c r="O21" i="1"/>
  <c r="U21" i="1" s="1"/>
  <c r="O17" i="1"/>
  <c r="U17" i="1" s="1"/>
  <c r="N9" i="1"/>
  <c r="N23" i="1" s="1"/>
  <c r="S9" i="1"/>
  <c r="O19" i="1"/>
  <c r="U19" i="1" s="1"/>
  <c r="O15" i="1"/>
  <c r="U15" i="1" s="1"/>
  <c r="L9" i="1"/>
  <c r="L23" i="1" s="1"/>
  <c r="Q9" i="1"/>
  <c r="Q23" i="1" s="1"/>
  <c r="J23" i="1"/>
  <c r="X17" i="1" l="1"/>
  <c r="V21" i="1"/>
  <c r="V19" i="1"/>
  <c r="X21" i="1"/>
  <c r="W17" i="1"/>
  <c r="W21" i="1"/>
  <c r="X10" i="1"/>
  <c r="X15" i="1"/>
  <c r="W10" i="1"/>
  <c r="R23" i="1"/>
  <c r="V15" i="1"/>
  <c r="S23" i="1"/>
  <c r="T23" i="1"/>
  <c r="X23" i="1" s="1"/>
  <c r="V10" i="1"/>
  <c r="V17" i="1"/>
  <c r="W15" i="1"/>
  <c r="O9" i="1"/>
  <c r="M23" i="1"/>
  <c r="O23" i="1" s="1"/>
  <c r="U23" i="1" s="1"/>
  <c r="V23" i="1" l="1"/>
  <c r="W23" i="1"/>
</calcChain>
</file>

<file path=xl/sharedStrings.xml><?xml version="1.0" encoding="utf-8"?>
<sst xmlns="http://schemas.openxmlformats.org/spreadsheetml/2006/main" count="133" uniqueCount="62">
  <si>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</si>
  <si>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</si>
  <si>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</si>
  <si>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</si>
  <si>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</si>
  <si>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</si>
  <si>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</si>
  <si>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</si>
  <si>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</si>
  <si>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</si>
  <si>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</si>
  <si>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</si>
  <si>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</si>
  <si>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</si>
  <si>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</si>
  <si>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</si>
  <si>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</si>
  <si>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</si>
  <si>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</si>
  <si>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</si>
  <si>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</si>
  <si>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</si>
  <si>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</si>
  <si>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</si>
  <si>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</si>
  <si>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</si>
  <si>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</si>
  <si>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</si>
  <si>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ADQUISICIONES DIFERENTES DE ACTIVOS</t>
  </si>
  <si>
    <t>04</t>
  </si>
  <si>
    <t>SSF</t>
  </si>
  <si>
    <t>012</t>
  </si>
  <si>
    <t>INCAPACIDADES Y LICENCIAS DE MATERNIDAD Y PATERNIDAD (NO DE PENSIONES)</t>
  </si>
  <si>
    <t>08</t>
  </si>
  <si>
    <t>IMPUESTOS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</si>
  <si>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</si>
  <si>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</si>
  <si>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</si>
  <si>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</si>
  <si>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</si>
  <si>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</si>
  <si>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</si>
  <si>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PERSONAL</t>
  </si>
  <si>
    <t>TRANSFERENCIAS CORRIENTES</t>
  </si>
  <si>
    <t xml:space="preserve">GASTOS DE INVERSION </t>
  </si>
  <si>
    <t>GASTOS DE FUNCIONAMIENTO</t>
  </si>
  <si>
    <t xml:space="preserve">ADQUISICION DE BIENES Y SERV ICIOS </t>
  </si>
  <si>
    <t>GASTOS POR TRIBUTOS, MULTAS, SANCIONES E INTERESES DE MORA</t>
  </si>
  <si>
    <t>TOTAL PRESUPUESTO A+C</t>
  </si>
  <si>
    <t>APROPIACION SIN COMPROMETER</t>
  </si>
  <si>
    <t xml:space="preserve">APR. VIGENTE DESPUES DE BLOQUEOS </t>
  </si>
  <si>
    <t>c</t>
  </si>
  <si>
    <t>MINISTERIO DE COMERCIO INDUSTRIA Y TURISMO</t>
  </si>
  <si>
    <t>INFORME DE EJECUCIÓN PRESUPUESTAL ACUMULADA CON CORTE AL 29 DE FEBRERO DE 2020</t>
  </si>
  <si>
    <t>FECHA DE GENERACIÓN : MARZO 02 DE 2020</t>
  </si>
  <si>
    <t xml:space="preserve">UNIDAD EJECUTORA 3501-02 DIRECCION GENERAL DE COMERCIO EXTERIOR </t>
  </si>
  <si>
    <t>OBLIG/ APR</t>
  </si>
  <si>
    <t>PAGO/  APR</t>
  </si>
  <si>
    <t>COMP/  APR</t>
  </si>
  <si>
    <t xml:space="preserve">Fuente : Sistema Integrado de Información Financiera SIIF Nación </t>
  </si>
  <si>
    <t xml:space="preserve">Nota No. 1 : Ley  No. 2008 del 27 de diciembre de 2019 " Por la cual se decreta el presupuesto de rentas y recursos de capital y ley de apropiaciones para la vigencia fiscal del 1° de Enero al 31 de diciembre de 2020" </t>
  </si>
  <si>
    <t>Nota No. 2 : Decreto No. 2411 del 30 de diciembre de 2019" Por la cual se liquida el presupuesto General de la Nación para la vigencia fiscal de 2020, se detallan las apropiaciones y se clasifican y definen los gastos"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</si>
</sst>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5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sz val="8"/>
      <color theme="0"/>
      <name val="Arial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sz val="8"/>
      <color theme="0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7"/>
      <color rgb="FF000000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40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5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Continuous" vertical="center" wrapText="1"/>
    </xf>
    <xf numFmtId="0" fontId="6" fillId="0" borderId="0" xfId="0" applyFont="1" applyFill="1" applyBorder="1"/>
    <xf numFmtId="0" fontId="8" fillId="0" borderId="0" xfId="0" applyNumberFormat="1" applyFont="1" applyFill="1" applyBorder="1" applyAlignment="1">
      <alignment horizontal="center" vertical="center" wrapText="1" readingOrder="1"/>
    </xf>
    <xf numFmtId="10" fontId="6" fillId="0" borderId="0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9" fillId="3" borderId="1" xfId="0" applyNumberFormat="1" applyFont="1" applyFill="1" applyBorder="1" applyAlignment="1">
      <alignment horizontal="center" vertical="center" wrapText="1" readingOrder="1"/>
    </xf>
    <xf numFmtId="0" fontId="9" fillId="3" borderId="1" xfId="0" applyNumberFormat="1" applyFont="1" applyFill="1" applyBorder="1" applyAlignment="1">
      <alignment horizontal="left" vertical="center" wrapText="1" readingOrder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164" fontId="9" fillId="0" borderId="1" xfId="0" applyNumberFormat="1" applyFont="1" applyFill="1" applyBorder="1" applyAlignment="1">
      <alignment vertical="center" wrapText="1" readingOrder="1"/>
    </xf>
    <xf numFmtId="165" fontId="9" fillId="0" borderId="1" xfId="0" applyNumberFormat="1" applyFont="1" applyFill="1" applyBorder="1" applyAlignment="1">
      <alignment vertical="center" wrapText="1" readingOrder="1"/>
    </xf>
    <xf numFmtId="165" fontId="4" fillId="0" borderId="1" xfId="0" applyNumberFormat="1" applyFont="1" applyFill="1" applyBorder="1" applyAlignment="1">
      <alignment vertical="center" wrapText="1" readingOrder="1"/>
    </xf>
    <xf numFmtId="10" fontId="6" fillId="0" borderId="1" xfId="0" applyNumberFormat="1" applyFont="1" applyFill="1" applyBorder="1" applyAlignment="1">
      <alignment vertical="center" wrapText="1" readingOrder="1"/>
    </xf>
    <xf numFmtId="10" fontId="6" fillId="0" borderId="0" xfId="0" applyNumberFormat="1" applyFont="1" applyFill="1" applyBorder="1" applyAlignment="1">
      <alignment vertical="center" wrapText="1" readingOrder="1"/>
    </xf>
    <xf numFmtId="0" fontId="6" fillId="0" borderId="0" xfId="0" applyFont="1" applyFill="1" applyBorder="1" applyAlignment="1">
      <alignment readingOrder="1"/>
    </xf>
    <xf numFmtId="0" fontId="1" fillId="0" borderId="0" xfId="0" applyFont="1" applyFill="1" applyBorder="1" applyAlignment="1">
      <alignment readingOrder="1"/>
    </xf>
    <xf numFmtId="164" fontId="9" fillId="3" borderId="1" xfId="0" applyNumberFormat="1" applyFont="1" applyFill="1" applyBorder="1" applyAlignment="1">
      <alignment vertical="center" wrapText="1" readingOrder="1"/>
    </xf>
    <xf numFmtId="165" fontId="9" fillId="3" borderId="1" xfId="0" applyNumberFormat="1" applyFont="1" applyFill="1" applyBorder="1" applyAlignment="1">
      <alignment vertical="center" wrapText="1" readingOrder="1"/>
    </xf>
    <xf numFmtId="165" fontId="4" fillId="3" borderId="1" xfId="0" applyNumberFormat="1" applyFont="1" applyFill="1" applyBorder="1" applyAlignment="1">
      <alignment vertical="center" wrapText="1" readingOrder="1"/>
    </xf>
    <xf numFmtId="10" fontId="6" fillId="3" borderId="1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wrapText="1" readingOrder="1"/>
    </xf>
    <xf numFmtId="10" fontId="1" fillId="0" borderId="0" xfId="0" applyNumberFormat="1" applyFont="1" applyFill="1" applyBorder="1" applyAlignment="1">
      <alignment vertical="center" wrapText="1" readingOrder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Continuous" vertical="center" wrapText="1"/>
    </xf>
    <xf numFmtId="0" fontId="13" fillId="0" borderId="0" xfId="0" applyFont="1"/>
    <xf numFmtId="0" fontId="14" fillId="0" borderId="0" xfId="0" applyFont="1" applyFill="1" applyBorder="1"/>
    <xf numFmtId="0" fontId="4" fillId="0" borderId="0" xfId="0" applyFont="1" applyFill="1" applyBorder="1" applyAlignment="1">
      <alignment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7</xdr:col>
      <xdr:colOff>104775</xdr:colOff>
      <xdr:row>2</xdr:row>
      <xdr:rowOff>166286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2409825" cy="547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102"/>
  <sheetViews>
    <sheetView showGridLines="0" tabSelected="1" topLeftCell="D16" workbookViewId="0">
      <selection activeCell="I23" sqref="I23"/>
    </sheetView>
  </sheetViews>
  <sheetFormatPr baseColWidth="10" defaultRowHeight="15"/>
  <cols>
    <col min="1" max="1" width="5" customWidth="1"/>
    <col min="2" max="4" width="4.7109375" customWidth="1"/>
    <col min="5" max="5" width="5.42578125" customWidth="1"/>
    <col min="6" max="6" width="6.140625" customWidth="1"/>
    <col min="7" max="7" width="4" customWidth="1"/>
    <col min="8" max="8" width="4.140625" customWidth="1"/>
    <col min="9" max="9" width="27.5703125" customWidth="1"/>
    <col min="10" max="10" width="15.7109375" customWidth="1"/>
    <col min="11" max="11" width="15" customWidth="1"/>
    <col min="12" max="12" width="13.5703125" customWidth="1"/>
    <col min="13" max="13" width="16.7109375" customWidth="1"/>
    <col min="14" max="14" width="15.28515625" customWidth="1"/>
    <col min="15" max="15" width="15.5703125" customWidth="1"/>
    <col min="16" max="16" width="15" customWidth="1"/>
    <col min="17" max="17" width="15.85546875" customWidth="1"/>
    <col min="18" max="18" width="17.140625" customWidth="1"/>
    <col min="19" max="19" width="15.140625" customWidth="1"/>
    <col min="20" max="20" width="14" customWidth="1"/>
    <col min="21" max="21" width="16" customWidth="1"/>
    <col min="22" max="22" width="7" customWidth="1"/>
    <col min="23" max="23" width="6.42578125" customWidth="1"/>
    <col min="24" max="24" width="7.140625" customWidth="1"/>
  </cols>
  <sheetData>
    <row r="3" spans="1:29" ht="15.75">
      <c r="A3" s="37" t="s">
        <v>52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9" ht="15.75">
      <c r="A4" s="37" t="s">
        <v>53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</row>
    <row r="5" spans="1:29" ht="15.75">
      <c r="A5" s="37" t="s">
        <v>55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</row>
    <row r="6" spans="1:29">
      <c r="A6" s="9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9" ht="15.75" thickBot="1">
      <c r="A7" s="1" t="s">
        <v>0</v>
      </c>
      <c r="B7" s="1" t="s">
        <v>0</v>
      </c>
      <c r="C7" s="1" t="s">
        <v>0</v>
      </c>
      <c r="D7" s="1" t="s">
        <v>0</v>
      </c>
      <c r="E7" s="1" t="s">
        <v>0</v>
      </c>
      <c r="F7" s="1" t="s">
        <v>0</v>
      </c>
      <c r="G7" s="1" t="s">
        <v>0</v>
      </c>
      <c r="H7" s="1" t="s">
        <v>0</v>
      </c>
      <c r="I7" s="1" t="s">
        <v>0</v>
      </c>
      <c r="J7" s="1" t="s">
        <v>0</v>
      </c>
      <c r="K7" s="1" t="s">
        <v>0</v>
      </c>
      <c r="L7" s="1" t="s">
        <v>0</v>
      </c>
      <c r="M7" s="1" t="s">
        <v>0</v>
      </c>
      <c r="N7" s="1" t="s">
        <v>0</v>
      </c>
      <c r="O7" s="1"/>
      <c r="P7" s="1" t="s">
        <v>0</v>
      </c>
      <c r="Q7" s="1" t="s">
        <v>0</v>
      </c>
      <c r="R7" s="1" t="s">
        <v>0</v>
      </c>
      <c r="S7" s="1" t="s">
        <v>0</v>
      </c>
      <c r="T7" s="35" t="s">
        <v>54</v>
      </c>
      <c r="U7" s="36"/>
      <c r="V7" s="36"/>
      <c r="W7" s="36"/>
      <c r="X7" s="36"/>
    </row>
    <row r="8" spans="1:29" ht="41.25" customHeight="1" thickTop="1" thickBot="1">
      <c r="A8" s="16" t="s">
        <v>1</v>
      </c>
      <c r="B8" s="16" t="s">
        <v>2</v>
      </c>
      <c r="C8" s="16" t="s">
        <v>3</v>
      </c>
      <c r="D8" s="16" t="s">
        <v>4</v>
      </c>
      <c r="E8" s="16" t="s">
        <v>5</v>
      </c>
      <c r="F8" s="16" t="s">
        <v>6</v>
      </c>
      <c r="G8" s="16" t="s">
        <v>7</v>
      </c>
      <c r="H8" s="16" t="s">
        <v>8</v>
      </c>
      <c r="I8" s="16" t="s">
        <v>9</v>
      </c>
      <c r="J8" s="16" t="s">
        <v>10</v>
      </c>
      <c r="K8" s="16" t="s">
        <v>11</v>
      </c>
      <c r="L8" s="16" t="s">
        <v>12</v>
      </c>
      <c r="M8" s="16" t="s">
        <v>13</v>
      </c>
      <c r="N8" s="16" t="s">
        <v>14</v>
      </c>
      <c r="O8" s="16" t="s">
        <v>50</v>
      </c>
      <c r="P8" s="16" t="s">
        <v>15</v>
      </c>
      <c r="Q8" s="16" t="s">
        <v>16</v>
      </c>
      <c r="R8" s="16" t="s">
        <v>17</v>
      </c>
      <c r="S8" s="16" t="s">
        <v>18</v>
      </c>
      <c r="T8" s="16" t="s">
        <v>19</v>
      </c>
      <c r="U8" s="7" t="s">
        <v>49</v>
      </c>
      <c r="V8" s="30" t="s">
        <v>58</v>
      </c>
      <c r="W8" s="30" t="s">
        <v>56</v>
      </c>
      <c r="X8" s="31" t="s">
        <v>57</v>
      </c>
      <c r="Y8" s="10"/>
      <c r="Z8" s="8"/>
      <c r="AA8" s="8"/>
    </row>
    <row r="9" spans="1:29" ht="35.1" customHeight="1" thickTop="1" thickBot="1">
      <c r="A9" s="12" t="s">
        <v>20</v>
      </c>
      <c r="B9" s="12"/>
      <c r="C9" s="12"/>
      <c r="D9" s="12"/>
      <c r="E9" s="12"/>
      <c r="F9" s="12"/>
      <c r="G9" s="12"/>
      <c r="H9" s="12"/>
      <c r="I9" s="13" t="s">
        <v>45</v>
      </c>
      <c r="J9" s="17">
        <f>+J10+J15+J17+J19</f>
        <v>14991789000</v>
      </c>
      <c r="K9" s="17">
        <f t="shared" ref="K9:T9" si="0">+K10+K15+K17+K19</f>
        <v>0</v>
      </c>
      <c r="L9" s="17">
        <f t="shared" si="0"/>
        <v>0</v>
      </c>
      <c r="M9" s="17">
        <f t="shared" si="0"/>
        <v>14991789000</v>
      </c>
      <c r="N9" s="17">
        <f t="shared" si="0"/>
        <v>554555000</v>
      </c>
      <c r="O9" s="18">
        <f t="shared" ref="O9:O21" si="1">+M9-N9</f>
        <v>14437234000</v>
      </c>
      <c r="P9" s="17">
        <f t="shared" si="0"/>
        <v>14290021776.76</v>
      </c>
      <c r="Q9" s="17">
        <f t="shared" si="0"/>
        <v>147212223.24000001</v>
      </c>
      <c r="R9" s="17">
        <f t="shared" si="0"/>
        <v>3173093085.3699999</v>
      </c>
      <c r="S9" s="17">
        <f t="shared" si="0"/>
        <v>1801420689.0899999</v>
      </c>
      <c r="T9" s="17">
        <f t="shared" si="0"/>
        <v>1762643094.1099999</v>
      </c>
      <c r="U9" s="19">
        <f>+O9-R9</f>
        <v>11264140914.630001</v>
      </c>
      <c r="V9" s="20">
        <f>+R9/O9</f>
        <v>0.21978538862568828</v>
      </c>
      <c r="W9" s="20">
        <f>+S9/O9</f>
        <v>0.12477602628661418</v>
      </c>
      <c r="X9" s="20">
        <f>+T9/O9</f>
        <v>0.12209008277555104</v>
      </c>
      <c r="Y9" s="21"/>
      <c r="Z9" s="22"/>
      <c r="AA9" s="22"/>
      <c r="AB9" s="23"/>
      <c r="AC9" s="23"/>
    </row>
    <row r="10" spans="1:29" ht="35.1" customHeight="1" thickTop="1" thickBot="1">
      <c r="A10" s="14" t="s">
        <v>20</v>
      </c>
      <c r="B10" s="14"/>
      <c r="C10" s="14"/>
      <c r="D10" s="14"/>
      <c r="E10" s="14"/>
      <c r="F10" s="14"/>
      <c r="G10" s="14"/>
      <c r="H10" s="14"/>
      <c r="I10" s="15" t="s">
        <v>42</v>
      </c>
      <c r="J10" s="24">
        <f>SUM(J11:J14)</f>
        <v>12940875000</v>
      </c>
      <c r="K10" s="24">
        <f t="shared" ref="K10:T10" si="2">SUM(K11:K14)</f>
        <v>0</v>
      </c>
      <c r="L10" s="24">
        <f t="shared" si="2"/>
        <v>0</v>
      </c>
      <c r="M10" s="24">
        <f t="shared" si="2"/>
        <v>12940875000</v>
      </c>
      <c r="N10" s="24">
        <f t="shared" si="2"/>
        <v>554555000</v>
      </c>
      <c r="O10" s="25">
        <f t="shared" si="1"/>
        <v>12386320000</v>
      </c>
      <c r="P10" s="24">
        <f t="shared" si="2"/>
        <v>12386320000</v>
      </c>
      <c r="Q10" s="24">
        <f t="shared" si="2"/>
        <v>0</v>
      </c>
      <c r="R10" s="24">
        <f t="shared" si="2"/>
        <v>1625830009.5699999</v>
      </c>
      <c r="S10" s="24">
        <f t="shared" si="2"/>
        <v>1625830009.5699999</v>
      </c>
      <c r="T10" s="24">
        <f t="shared" si="2"/>
        <v>1625830009.5699999</v>
      </c>
      <c r="U10" s="26">
        <f t="shared" ref="U10:U21" si="3">+O10-R10</f>
        <v>10760489990.43</v>
      </c>
      <c r="V10" s="27">
        <f t="shared" ref="V10:V21" si="4">+R10/O10</f>
        <v>0.13126013291841321</v>
      </c>
      <c r="W10" s="27">
        <f t="shared" ref="W10:W21" si="5">+S10/O10</f>
        <v>0.13126013291841321</v>
      </c>
      <c r="X10" s="27">
        <f t="shared" ref="X10:X21" si="6">+T10/O10</f>
        <v>0.13126013291841321</v>
      </c>
      <c r="Y10" s="21"/>
      <c r="Z10" s="22"/>
      <c r="AA10" s="22"/>
      <c r="AB10" s="23"/>
      <c r="AC10" s="23"/>
    </row>
    <row r="11" spans="1:29" ht="35.1" customHeight="1" thickTop="1" thickBot="1">
      <c r="A11" s="12" t="s">
        <v>20</v>
      </c>
      <c r="B11" s="12" t="s">
        <v>21</v>
      </c>
      <c r="C11" s="12" t="s">
        <v>21</v>
      </c>
      <c r="D11" s="12" t="s">
        <v>21</v>
      </c>
      <c r="E11" s="12"/>
      <c r="F11" s="12" t="s">
        <v>22</v>
      </c>
      <c r="G11" s="12" t="s">
        <v>39</v>
      </c>
      <c r="H11" s="12" t="s">
        <v>30</v>
      </c>
      <c r="I11" s="13" t="s">
        <v>23</v>
      </c>
      <c r="J11" s="17">
        <v>8291105000</v>
      </c>
      <c r="K11" s="17">
        <v>0</v>
      </c>
      <c r="L11" s="17">
        <v>0</v>
      </c>
      <c r="M11" s="17">
        <v>8291105000</v>
      </c>
      <c r="N11" s="17">
        <v>0</v>
      </c>
      <c r="O11" s="18">
        <f t="shared" si="1"/>
        <v>8291105000</v>
      </c>
      <c r="P11" s="17">
        <v>8291105000</v>
      </c>
      <c r="Q11" s="17">
        <v>0</v>
      </c>
      <c r="R11" s="17">
        <v>1082280787</v>
      </c>
      <c r="S11" s="17">
        <v>1082280787</v>
      </c>
      <c r="T11" s="17">
        <v>1082280787</v>
      </c>
      <c r="U11" s="19">
        <f t="shared" si="3"/>
        <v>7208824213</v>
      </c>
      <c r="V11" s="20">
        <f t="shared" si="4"/>
        <v>0.13053516835210746</v>
      </c>
      <c r="W11" s="20">
        <f t="shared" si="5"/>
        <v>0.13053516835210746</v>
      </c>
      <c r="X11" s="20">
        <f t="shared" si="6"/>
        <v>0.13053516835210746</v>
      </c>
      <c r="Y11" s="21"/>
      <c r="Z11" s="22"/>
      <c r="AA11" s="22"/>
      <c r="AB11" s="23"/>
      <c r="AC11" s="23"/>
    </row>
    <row r="12" spans="1:29" ht="35.1" customHeight="1" thickTop="1" thickBot="1">
      <c r="A12" s="12" t="s">
        <v>20</v>
      </c>
      <c r="B12" s="12" t="s">
        <v>21</v>
      </c>
      <c r="C12" s="12" t="s">
        <v>21</v>
      </c>
      <c r="D12" s="12" t="s">
        <v>24</v>
      </c>
      <c r="E12" s="12"/>
      <c r="F12" s="12" t="s">
        <v>22</v>
      </c>
      <c r="G12" s="12" t="s">
        <v>39</v>
      </c>
      <c r="H12" s="12" t="s">
        <v>30</v>
      </c>
      <c r="I12" s="13" t="s">
        <v>25</v>
      </c>
      <c r="J12" s="17">
        <v>3016486000</v>
      </c>
      <c r="K12" s="17">
        <v>0</v>
      </c>
      <c r="L12" s="17">
        <v>0</v>
      </c>
      <c r="M12" s="17">
        <v>3016486000</v>
      </c>
      <c r="N12" s="17">
        <v>0</v>
      </c>
      <c r="O12" s="18">
        <f t="shared" si="1"/>
        <v>3016486000</v>
      </c>
      <c r="P12" s="17">
        <v>3016486000</v>
      </c>
      <c r="Q12" s="17">
        <v>0</v>
      </c>
      <c r="R12" s="17">
        <v>432303018</v>
      </c>
      <c r="S12" s="17">
        <v>432303018</v>
      </c>
      <c r="T12" s="17">
        <v>432303018</v>
      </c>
      <c r="U12" s="19">
        <f t="shared" si="3"/>
        <v>2584182982</v>
      </c>
      <c r="V12" s="20">
        <f t="shared" si="4"/>
        <v>0.14331345081661245</v>
      </c>
      <c r="W12" s="20">
        <f t="shared" si="5"/>
        <v>0.14331345081661245</v>
      </c>
      <c r="X12" s="20">
        <f t="shared" si="6"/>
        <v>0.14331345081661245</v>
      </c>
      <c r="Y12" s="21"/>
      <c r="Z12" s="22"/>
      <c r="AA12" s="22"/>
      <c r="AB12" s="23"/>
      <c r="AC12" s="23"/>
    </row>
    <row r="13" spans="1:29" ht="49.5" customHeight="1" thickTop="1" thickBot="1">
      <c r="A13" s="12" t="s">
        <v>20</v>
      </c>
      <c r="B13" s="12" t="s">
        <v>21</v>
      </c>
      <c r="C13" s="12" t="s">
        <v>21</v>
      </c>
      <c r="D13" s="12" t="s">
        <v>26</v>
      </c>
      <c r="E13" s="12"/>
      <c r="F13" s="12" t="s">
        <v>22</v>
      </c>
      <c r="G13" s="12" t="s">
        <v>39</v>
      </c>
      <c r="H13" s="12" t="s">
        <v>30</v>
      </c>
      <c r="I13" s="13" t="s">
        <v>27</v>
      </c>
      <c r="J13" s="17">
        <v>1078729000</v>
      </c>
      <c r="K13" s="17">
        <v>0</v>
      </c>
      <c r="L13" s="17">
        <v>0</v>
      </c>
      <c r="M13" s="17">
        <v>1078729000</v>
      </c>
      <c r="N13" s="17">
        <v>0</v>
      </c>
      <c r="O13" s="18">
        <f t="shared" si="1"/>
        <v>1078729000</v>
      </c>
      <c r="P13" s="17">
        <v>1078729000</v>
      </c>
      <c r="Q13" s="17">
        <v>0</v>
      </c>
      <c r="R13" s="17">
        <v>111246204.56999999</v>
      </c>
      <c r="S13" s="17">
        <v>111246204.56999999</v>
      </c>
      <c r="T13" s="17">
        <v>111246204.56999999</v>
      </c>
      <c r="U13" s="19">
        <f t="shared" si="3"/>
        <v>967482795.43000007</v>
      </c>
      <c r="V13" s="20">
        <f t="shared" si="4"/>
        <v>0.10312711030295839</v>
      </c>
      <c r="W13" s="20">
        <f t="shared" si="5"/>
        <v>0.10312711030295839</v>
      </c>
      <c r="X13" s="20">
        <f t="shared" si="6"/>
        <v>0.10312711030295839</v>
      </c>
      <c r="Y13" s="21"/>
      <c r="Z13" s="22"/>
      <c r="AA13" s="22"/>
      <c r="AB13" s="23"/>
      <c r="AC13" s="23"/>
    </row>
    <row r="14" spans="1:29" ht="54" customHeight="1" thickTop="1" thickBot="1">
      <c r="A14" s="12" t="s">
        <v>20</v>
      </c>
      <c r="B14" s="12" t="s">
        <v>21</v>
      </c>
      <c r="C14" s="12" t="s">
        <v>21</v>
      </c>
      <c r="D14" s="12" t="s">
        <v>29</v>
      </c>
      <c r="E14" s="12"/>
      <c r="F14" s="12" t="s">
        <v>22</v>
      </c>
      <c r="G14" s="12" t="s">
        <v>39</v>
      </c>
      <c r="H14" s="12" t="s">
        <v>30</v>
      </c>
      <c r="I14" s="13" t="s">
        <v>40</v>
      </c>
      <c r="J14" s="17">
        <v>554555000</v>
      </c>
      <c r="K14" s="17">
        <v>0</v>
      </c>
      <c r="L14" s="17">
        <v>0</v>
      </c>
      <c r="M14" s="17">
        <v>554555000</v>
      </c>
      <c r="N14" s="17">
        <v>554555000</v>
      </c>
      <c r="O14" s="18">
        <f t="shared" si="1"/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9">
        <f t="shared" si="3"/>
        <v>0</v>
      </c>
      <c r="V14" s="20">
        <v>0</v>
      </c>
      <c r="W14" s="20">
        <v>0</v>
      </c>
      <c r="X14" s="20">
        <v>0</v>
      </c>
      <c r="Y14" s="21"/>
      <c r="Z14" s="22"/>
      <c r="AA14" s="22"/>
      <c r="AB14" s="23"/>
      <c r="AC14" s="23"/>
    </row>
    <row r="15" spans="1:29" ht="35.1" customHeight="1" thickTop="1" thickBot="1">
      <c r="A15" s="14" t="s">
        <v>20</v>
      </c>
      <c r="B15" s="14"/>
      <c r="C15" s="14"/>
      <c r="D15" s="14"/>
      <c r="E15" s="14"/>
      <c r="F15" s="14"/>
      <c r="G15" s="14"/>
      <c r="H15" s="14"/>
      <c r="I15" s="15" t="s">
        <v>46</v>
      </c>
      <c r="J15" s="24">
        <f>+J16</f>
        <v>1916845000</v>
      </c>
      <c r="K15" s="24">
        <f t="shared" ref="K15:T15" si="7">+K16</f>
        <v>0</v>
      </c>
      <c r="L15" s="24">
        <f t="shared" si="7"/>
        <v>0</v>
      </c>
      <c r="M15" s="24">
        <f t="shared" si="7"/>
        <v>1916845000</v>
      </c>
      <c r="N15" s="24">
        <f t="shared" si="7"/>
        <v>0</v>
      </c>
      <c r="O15" s="25">
        <f t="shared" si="1"/>
        <v>1916845000</v>
      </c>
      <c r="P15" s="24">
        <f t="shared" si="7"/>
        <v>1770412906.76</v>
      </c>
      <c r="Q15" s="24">
        <f t="shared" si="7"/>
        <v>146432093.24000001</v>
      </c>
      <c r="R15" s="24">
        <f t="shared" si="7"/>
        <v>1540062371.9300001</v>
      </c>
      <c r="S15" s="24">
        <f t="shared" si="7"/>
        <v>168389975.65000001</v>
      </c>
      <c r="T15" s="24">
        <f t="shared" si="7"/>
        <v>129612380.67</v>
      </c>
      <c r="U15" s="26">
        <f t="shared" si="3"/>
        <v>376782628.06999993</v>
      </c>
      <c r="V15" s="27">
        <f t="shared" si="4"/>
        <v>0.80343604826159654</v>
      </c>
      <c r="W15" s="27">
        <f t="shared" si="5"/>
        <v>8.7847465835787453E-2</v>
      </c>
      <c r="X15" s="27">
        <f t="shared" si="6"/>
        <v>6.7617559411428677E-2</v>
      </c>
      <c r="Y15" s="21"/>
      <c r="Z15" s="22"/>
      <c r="AA15" s="22"/>
      <c r="AB15" s="23"/>
      <c r="AC15" s="23"/>
    </row>
    <row r="16" spans="1:29" ht="35.1" customHeight="1" thickTop="1" thickBot="1">
      <c r="A16" s="12" t="s">
        <v>20</v>
      </c>
      <c r="B16" s="12" t="s">
        <v>24</v>
      </c>
      <c r="C16" s="12" t="s">
        <v>24</v>
      </c>
      <c r="D16" s="12"/>
      <c r="E16" s="12"/>
      <c r="F16" s="12" t="s">
        <v>22</v>
      </c>
      <c r="G16" s="12" t="s">
        <v>39</v>
      </c>
      <c r="H16" s="12" t="s">
        <v>30</v>
      </c>
      <c r="I16" s="13" t="s">
        <v>28</v>
      </c>
      <c r="J16" s="17">
        <v>1916845000</v>
      </c>
      <c r="K16" s="17">
        <v>0</v>
      </c>
      <c r="L16" s="17">
        <v>0</v>
      </c>
      <c r="M16" s="17">
        <v>1916845000</v>
      </c>
      <c r="N16" s="17">
        <v>0</v>
      </c>
      <c r="O16" s="18">
        <f t="shared" si="1"/>
        <v>1916845000</v>
      </c>
      <c r="P16" s="17">
        <v>1770412906.76</v>
      </c>
      <c r="Q16" s="17">
        <v>146432093.24000001</v>
      </c>
      <c r="R16" s="17">
        <v>1540062371.9300001</v>
      </c>
      <c r="S16" s="17">
        <v>168389975.65000001</v>
      </c>
      <c r="T16" s="17">
        <v>129612380.67</v>
      </c>
      <c r="U16" s="19">
        <f t="shared" si="3"/>
        <v>376782628.06999993</v>
      </c>
      <c r="V16" s="20">
        <f t="shared" si="4"/>
        <v>0.80343604826159654</v>
      </c>
      <c r="W16" s="20">
        <f t="shared" si="5"/>
        <v>8.7847465835787453E-2</v>
      </c>
      <c r="X16" s="20">
        <f t="shared" si="6"/>
        <v>6.7617559411428677E-2</v>
      </c>
      <c r="Y16" s="21"/>
      <c r="Z16" s="22"/>
      <c r="AA16" s="22"/>
      <c r="AB16" s="23"/>
      <c r="AC16" s="23"/>
    </row>
    <row r="17" spans="1:29" ht="35.1" customHeight="1" thickTop="1" thickBot="1">
      <c r="A17" s="14" t="s">
        <v>20</v>
      </c>
      <c r="B17" s="14"/>
      <c r="C17" s="14"/>
      <c r="D17" s="14"/>
      <c r="E17" s="14"/>
      <c r="F17" s="14"/>
      <c r="G17" s="14"/>
      <c r="H17" s="14"/>
      <c r="I17" s="15" t="s">
        <v>43</v>
      </c>
      <c r="J17" s="24">
        <f>+J18</f>
        <v>130249000</v>
      </c>
      <c r="K17" s="24">
        <f t="shared" ref="K17:T17" si="8">+K18</f>
        <v>0</v>
      </c>
      <c r="L17" s="24">
        <f t="shared" si="8"/>
        <v>0</v>
      </c>
      <c r="M17" s="24">
        <f t="shared" si="8"/>
        <v>130249000</v>
      </c>
      <c r="N17" s="24">
        <f t="shared" si="8"/>
        <v>0</v>
      </c>
      <c r="O17" s="25">
        <f t="shared" si="1"/>
        <v>130249000</v>
      </c>
      <c r="P17" s="24">
        <f t="shared" si="8"/>
        <v>130249000</v>
      </c>
      <c r="Q17" s="24">
        <f t="shared" si="8"/>
        <v>0</v>
      </c>
      <c r="R17" s="24">
        <f t="shared" si="8"/>
        <v>4160833.87</v>
      </c>
      <c r="S17" s="24">
        <f t="shared" si="8"/>
        <v>4160833.87</v>
      </c>
      <c r="T17" s="24">
        <f t="shared" si="8"/>
        <v>4160833.87</v>
      </c>
      <c r="U17" s="26">
        <f t="shared" si="3"/>
        <v>126088166.13</v>
      </c>
      <c r="V17" s="27">
        <f t="shared" si="4"/>
        <v>3.1945226988307013E-2</v>
      </c>
      <c r="W17" s="27">
        <f t="shared" si="5"/>
        <v>3.1945226988307013E-2</v>
      </c>
      <c r="X17" s="27">
        <f t="shared" si="6"/>
        <v>3.1945226988307013E-2</v>
      </c>
      <c r="Y17" s="21"/>
      <c r="Z17" s="22"/>
      <c r="AA17" s="22"/>
      <c r="AB17" s="23"/>
      <c r="AC17" s="23"/>
    </row>
    <row r="18" spans="1:29" ht="57.75" customHeight="1" thickTop="1" thickBot="1">
      <c r="A18" s="12" t="s">
        <v>20</v>
      </c>
      <c r="B18" s="12" t="s">
        <v>26</v>
      </c>
      <c r="C18" s="12" t="s">
        <v>29</v>
      </c>
      <c r="D18" s="12" t="s">
        <v>24</v>
      </c>
      <c r="E18" s="12" t="s">
        <v>31</v>
      </c>
      <c r="F18" s="12" t="s">
        <v>22</v>
      </c>
      <c r="G18" s="12" t="s">
        <v>39</v>
      </c>
      <c r="H18" s="12" t="s">
        <v>30</v>
      </c>
      <c r="I18" s="13" t="s">
        <v>32</v>
      </c>
      <c r="J18" s="17">
        <v>130249000</v>
      </c>
      <c r="K18" s="17">
        <v>0</v>
      </c>
      <c r="L18" s="17">
        <v>0</v>
      </c>
      <c r="M18" s="17">
        <v>130249000</v>
      </c>
      <c r="N18" s="17">
        <v>0</v>
      </c>
      <c r="O18" s="18">
        <f t="shared" si="1"/>
        <v>130249000</v>
      </c>
      <c r="P18" s="17">
        <v>130249000</v>
      </c>
      <c r="Q18" s="17">
        <v>0</v>
      </c>
      <c r="R18" s="17">
        <v>4160833.87</v>
      </c>
      <c r="S18" s="17">
        <v>4160833.87</v>
      </c>
      <c r="T18" s="17">
        <v>4160833.87</v>
      </c>
      <c r="U18" s="19">
        <f t="shared" si="3"/>
        <v>126088166.13</v>
      </c>
      <c r="V18" s="20">
        <f t="shared" si="4"/>
        <v>3.1945226988307013E-2</v>
      </c>
      <c r="W18" s="20">
        <f t="shared" si="5"/>
        <v>3.1945226988307013E-2</v>
      </c>
      <c r="X18" s="20">
        <f t="shared" si="6"/>
        <v>3.1945226988307013E-2</v>
      </c>
      <c r="Y18" s="21"/>
      <c r="Z18" s="22"/>
      <c r="AA18" s="22"/>
      <c r="AB18" s="23"/>
      <c r="AC18" s="23"/>
    </row>
    <row r="19" spans="1:29" ht="35.1" customHeight="1" thickTop="1" thickBot="1">
      <c r="A19" s="14" t="s">
        <v>20</v>
      </c>
      <c r="B19" s="14"/>
      <c r="C19" s="14"/>
      <c r="D19" s="14"/>
      <c r="E19" s="14"/>
      <c r="F19" s="14"/>
      <c r="G19" s="14"/>
      <c r="H19" s="14"/>
      <c r="I19" s="15" t="s">
        <v>47</v>
      </c>
      <c r="J19" s="24">
        <f>+J20</f>
        <v>3820000</v>
      </c>
      <c r="K19" s="24">
        <f t="shared" ref="K19:T19" si="9">+K20</f>
        <v>0</v>
      </c>
      <c r="L19" s="24">
        <f t="shared" si="9"/>
        <v>0</v>
      </c>
      <c r="M19" s="24">
        <f t="shared" si="9"/>
        <v>3820000</v>
      </c>
      <c r="N19" s="24">
        <f t="shared" si="9"/>
        <v>0</v>
      </c>
      <c r="O19" s="25">
        <f t="shared" si="1"/>
        <v>3820000</v>
      </c>
      <c r="P19" s="24">
        <f t="shared" si="9"/>
        <v>3039870</v>
      </c>
      <c r="Q19" s="24">
        <f t="shared" si="9"/>
        <v>780130</v>
      </c>
      <c r="R19" s="24">
        <f t="shared" si="9"/>
        <v>3039870</v>
      </c>
      <c r="S19" s="24">
        <f t="shared" si="9"/>
        <v>3039870</v>
      </c>
      <c r="T19" s="24">
        <f t="shared" si="9"/>
        <v>3039870</v>
      </c>
      <c r="U19" s="26">
        <f t="shared" si="3"/>
        <v>780130</v>
      </c>
      <c r="V19" s="27">
        <f t="shared" si="4"/>
        <v>0.79577748691099481</v>
      </c>
      <c r="W19" s="27">
        <f t="shared" si="5"/>
        <v>0.79577748691099481</v>
      </c>
      <c r="X19" s="27">
        <f t="shared" si="6"/>
        <v>0.79577748691099481</v>
      </c>
      <c r="Y19" s="21"/>
      <c r="Z19" s="22"/>
      <c r="AA19" s="22"/>
      <c r="AB19" s="23"/>
      <c r="AC19" s="23"/>
    </row>
    <row r="20" spans="1:29" ht="35.1" customHeight="1" thickTop="1" thickBot="1">
      <c r="A20" s="12" t="s">
        <v>20</v>
      </c>
      <c r="B20" s="12" t="s">
        <v>33</v>
      </c>
      <c r="C20" s="12" t="s">
        <v>21</v>
      </c>
      <c r="D20" s="12"/>
      <c r="E20" s="12"/>
      <c r="F20" s="12" t="s">
        <v>22</v>
      </c>
      <c r="G20" s="12" t="s">
        <v>39</v>
      </c>
      <c r="H20" s="12" t="s">
        <v>30</v>
      </c>
      <c r="I20" s="13" t="s">
        <v>34</v>
      </c>
      <c r="J20" s="17">
        <v>3820000</v>
      </c>
      <c r="K20" s="17">
        <v>0</v>
      </c>
      <c r="L20" s="17">
        <v>0</v>
      </c>
      <c r="M20" s="17">
        <v>3820000</v>
      </c>
      <c r="N20" s="17">
        <v>0</v>
      </c>
      <c r="O20" s="18">
        <f t="shared" si="1"/>
        <v>3820000</v>
      </c>
      <c r="P20" s="17">
        <v>3039870</v>
      </c>
      <c r="Q20" s="17">
        <v>780130</v>
      </c>
      <c r="R20" s="17">
        <v>3039870</v>
      </c>
      <c r="S20" s="17">
        <v>3039870</v>
      </c>
      <c r="T20" s="17">
        <v>3039870</v>
      </c>
      <c r="U20" s="19">
        <f t="shared" si="3"/>
        <v>780130</v>
      </c>
      <c r="V20" s="20">
        <f t="shared" si="4"/>
        <v>0.79577748691099481</v>
      </c>
      <c r="W20" s="20">
        <f t="shared" si="5"/>
        <v>0.79577748691099481</v>
      </c>
      <c r="X20" s="20">
        <f t="shared" si="6"/>
        <v>0.79577748691099481</v>
      </c>
      <c r="Y20" s="21"/>
      <c r="Z20" s="22"/>
      <c r="AA20" s="22"/>
      <c r="AB20" s="23"/>
      <c r="AC20" s="23"/>
    </row>
    <row r="21" spans="1:29" ht="35.1" customHeight="1" thickTop="1" thickBot="1">
      <c r="A21" s="14" t="s">
        <v>51</v>
      </c>
      <c r="B21" s="14"/>
      <c r="C21" s="14"/>
      <c r="D21" s="14"/>
      <c r="E21" s="14"/>
      <c r="F21" s="14"/>
      <c r="G21" s="14"/>
      <c r="H21" s="14"/>
      <c r="I21" s="15" t="s">
        <v>44</v>
      </c>
      <c r="J21" s="24">
        <f>+J22</f>
        <v>12220588000</v>
      </c>
      <c r="K21" s="24">
        <f t="shared" ref="K21:T21" si="10">+K22</f>
        <v>0</v>
      </c>
      <c r="L21" s="24">
        <f t="shared" si="10"/>
        <v>0</v>
      </c>
      <c r="M21" s="24">
        <f t="shared" si="10"/>
        <v>12220588000</v>
      </c>
      <c r="N21" s="24">
        <f t="shared" si="10"/>
        <v>0</v>
      </c>
      <c r="O21" s="25">
        <f t="shared" si="1"/>
        <v>12220588000</v>
      </c>
      <c r="P21" s="24">
        <f t="shared" si="10"/>
        <v>5891177244.1800003</v>
      </c>
      <c r="Q21" s="24">
        <f t="shared" si="10"/>
        <v>6329410755.8199997</v>
      </c>
      <c r="R21" s="24">
        <f t="shared" si="10"/>
        <v>4211574857.1799998</v>
      </c>
      <c r="S21" s="24">
        <f t="shared" si="10"/>
        <v>2533733</v>
      </c>
      <c r="T21" s="24">
        <f t="shared" si="10"/>
        <v>2533733</v>
      </c>
      <c r="U21" s="26">
        <f t="shared" si="3"/>
        <v>8009013142.8199997</v>
      </c>
      <c r="V21" s="27">
        <f t="shared" si="4"/>
        <v>0.3446294774997733</v>
      </c>
      <c r="W21" s="27">
        <f t="shared" si="5"/>
        <v>2.0733314959967556E-4</v>
      </c>
      <c r="X21" s="27">
        <f t="shared" si="6"/>
        <v>2.0733314959967556E-4</v>
      </c>
      <c r="Y21" s="21"/>
      <c r="Z21" s="22"/>
      <c r="AA21" s="22"/>
      <c r="AB21" s="23"/>
      <c r="AC21" s="23"/>
    </row>
    <row r="22" spans="1:29" ht="61.5" customHeight="1" thickTop="1" thickBot="1">
      <c r="A22" s="12" t="s">
        <v>35</v>
      </c>
      <c r="B22" s="12" t="s">
        <v>36</v>
      </c>
      <c r="C22" s="12" t="s">
        <v>37</v>
      </c>
      <c r="D22" s="12" t="s">
        <v>38</v>
      </c>
      <c r="E22" s="12"/>
      <c r="F22" s="12" t="s">
        <v>22</v>
      </c>
      <c r="G22" s="12" t="s">
        <v>39</v>
      </c>
      <c r="H22" s="12" t="s">
        <v>30</v>
      </c>
      <c r="I22" s="13" t="s">
        <v>41</v>
      </c>
      <c r="J22" s="17">
        <v>12220588000</v>
      </c>
      <c r="K22" s="17">
        <v>0</v>
      </c>
      <c r="L22" s="17">
        <v>0</v>
      </c>
      <c r="M22" s="17">
        <v>12220588000</v>
      </c>
      <c r="N22" s="17">
        <v>0</v>
      </c>
      <c r="O22" s="18">
        <f t="shared" ref="O22:O23" si="11">+M22-N22</f>
        <v>12220588000</v>
      </c>
      <c r="P22" s="17">
        <v>5891177244.1800003</v>
      </c>
      <c r="Q22" s="17">
        <v>6329410755.8199997</v>
      </c>
      <c r="R22" s="17">
        <v>4211574857.1799998</v>
      </c>
      <c r="S22" s="17">
        <v>2533733</v>
      </c>
      <c r="T22" s="17">
        <v>2533733</v>
      </c>
      <c r="U22" s="19">
        <f t="shared" ref="U22:U23" si="12">+O22-R22</f>
        <v>8009013142.8199997</v>
      </c>
      <c r="V22" s="20">
        <f t="shared" ref="V22:V23" si="13">+R22/O22</f>
        <v>0.3446294774997733</v>
      </c>
      <c r="W22" s="20">
        <f t="shared" ref="W22:W23" si="14">+S22/O22</f>
        <v>2.0733314959967556E-4</v>
      </c>
      <c r="X22" s="20">
        <f t="shared" ref="X22:X23" si="15">+T22/O22</f>
        <v>2.0733314959967556E-4</v>
      </c>
      <c r="Y22" s="21"/>
      <c r="Z22" s="22"/>
      <c r="AA22" s="22"/>
      <c r="AB22" s="23"/>
      <c r="AC22" s="23"/>
    </row>
    <row r="23" spans="1:29" ht="42" customHeight="1" thickTop="1" thickBot="1">
      <c r="A23" s="14" t="s">
        <v>0</v>
      </c>
      <c r="B23" s="14" t="s">
        <v>0</v>
      </c>
      <c r="C23" s="14" t="s">
        <v>0</v>
      </c>
      <c r="D23" s="14" t="s">
        <v>0</v>
      </c>
      <c r="E23" s="14" t="s">
        <v>0</v>
      </c>
      <c r="F23" s="14" t="s">
        <v>0</v>
      </c>
      <c r="G23" s="14" t="s">
        <v>0</v>
      </c>
      <c r="H23" s="14" t="s">
        <v>0</v>
      </c>
      <c r="I23" s="15" t="s">
        <v>48</v>
      </c>
      <c r="J23" s="24">
        <f>+J9+J21</f>
        <v>27212377000</v>
      </c>
      <c r="K23" s="24">
        <f t="shared" ref="K23:T23" si="16">+K9+K21</f>
        <v>0</v>
      </c>
      <c r="L23" s="24">
        <f t="shared" si="16"/>
        <v>0</v>
      </c>
      <c r="M23" s="24">
        <f t="shared" si="16"/>
        <v>27212377000</v>
      </c>
      <c r="N23" s="24">
        <f t="shared" si="16"/>
        <v>554555000</v>
      </c>
      <c r="O23" s="25">
        <f t="shared" si="11"/>
        <v>26657822000</v>
      </c>
      <c r="P23" s="24">
        <f t="shared" si="16"/>
        <v>20181199020.940002</v>
      </c>
      <c r="Q23" s="24">
        <f t="shared" si="16"/>
        <v>6476622979.0599995</v>
      </c>
      <c r="R23" s="24">
        <f t="shared" si="16"/>
        <v>7384667942.5499992</v>
      </c>
      <c r="S23" s="24">
        <f t="shared" si="16"/>
        <v>1803954422.0899999</v>
      </c>
      <c r="T23" s="24">
        <f t="shared" si="16"/>
        <v>1765176827.1099999</v>
      </c>
      <c r="U23" s="26">
        <f t="shared" si="12"/>
        <v>19273154057.450001</v>
      </c>
      <c r="V23" s="27">
        <f t="shared" si="13"/>
        <v>0.27701692743503198</v>
      </c>
      <c r="W23" s="27">
        <f t="shared" si="14"/>
        <v>6.7670735519578459E-2</v>
      </c>
      <c r="X23" s="27">
        <f t="shared" si="15"/>
        <v>6.6216093239350154E-2</v>
      </c>
      <c r="Y23" s="21"/>
      <c r="Z23" s="22"/>
      <c r="AA23" s="22"/>
      <c r="AB23" s="23"/>
      <c r="AC23" s="23"/>
    </row>
    <row r="24" spans="1:29" ht="21" customHeight="1" thickTop="1">
      <c r="A24" s="32" t="s">
        <v>59</v>
      </c>
      <c r="B24" s="32"/>
      <c r="C24" s="32"/>
      <c r="D24" s="32"/>
      <c r="E24" s="32"/>
      <c r="F24" s="32"/>
      <c r="G24" s="32"/>
      <c r="H24" s="32"/>
      <c r="I24" s="33"/>
      <c r="J24" s="33"/>
      <c r="K24" s="33"/>
      <c r="L24" s="34"/>
      <c r="M24" s="34"/>
      <c r="N24" s="34"/>
      <c r="O24" s="34"/>
      <c r="P24" s="34"/>
      <c r="Q24" s="34"/>
      <c r="R24" s="34"/>
      <c r="S24" s="34"/>
      <c r="T24" s="34"/>
      <c r="U24" s="28"/>
      <c r="V24" s="29"/>
      <c r="W24" s="29"/>
      <c r="X24" s="29"/>
      <c r="Y24" s="29"/>
      <c r="Z24" s="23"/>
      <c r="AA24" s="23"/>
      <c r="AB24" s="23"/>
      <c r="AC24" s="23"/>
    </row>
    <row r="25" spans="1:29" ht="18.75" customHeight="1">
      <c r="A25" s="33" t="s">
        <v>60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4"/>
      <c r="M25" s="34"/>
      <c r="N25" s="34"/>
      <c r="O25" s="34"/>
      <c r="P25" s="34"/>
      <c r="Q25" s="34"/>
      <c r="R25" s="34"/>
      <c r="S25" s="34"/>
      <c r="T25" s="34"/>
      <c r="U25" s="28"/>
      <c r="V25" s="29"/>
      <c r="W25" s="29"/>
      <c r="X25" s="29"/>
      <c r="Y25" s="29"/>
      <c r="Z25" s="23"/>
      <c r="AA25" s="23"/>
      <c r="AB25" s="23"/>
      <c r="AC25" s="23"/>
    </row>
    <row r="26" spans="1:29" ht="17.25" customHeight="1">
      <c r="A26" s="33" t="s">
        <v>61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  <c r="M26" s="34"/>
      <c r="N26" s="34"/>
      <c r="O26" s="34"/>
      <c r="P26" s="34"/>
      <c r="Q26" s="34"/>
      <c r="R26" s="34"/>
      <c r="S26" s="34"/>
      <c r="T26" s="34"/>
      <c r="U26" s="28"/>
      <c r="V26" s="29"/>
      <c r="W26" s="29"/>
      <c r="X26" s="29"/>
      <c r="Y26" s="29"/>
      <c r="Z26" s="23"/>
      <c r="AA26" s="23"/>
      <c r="AB26" s="23"/>
      <c r="AC26" s="23"/>
    </row>
    <row r="27" spans="1:29" ht="35.1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5"/>
      <c r="V27" s="11"/>
      <c r="W27" s="11"/>
      <c r="X27" s="11"/>
      <c r="Y27" s="11"/>
    </row>
    <row r="28" spans="1:29" ht="35.1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5"/>
      <c r="V28" s="11"/>
      <c r="W28" s="11"/>
      <c r="X28" s="11"/>
      <c r="Y28" s="11"/>
    </row>
    <row r="29" spans="1:29" ht="35.1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5"/>
      <c r="V29" s="11"/>
      <c r="W29" s="11"/>
      <c r="X29" s="11"/>
      <c r="Y29" s="11"/>
    </row>
    <row r="30" spans="1:29" ht="35.1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5"/>
      <c r="V30" s="11"/>
      <c r="W30" s="11"/>
      <c r="X30" s="11"/>
      <c r="Y30" s="11"/>
    </row>
    <row r="31" spans="1:29" ht="35.1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5"/>
      <c r="V31" s="11"/>
      <c r="W31" s="11"/>
      <c r="X31" s="11"/>
      <c r="Y31" s="11"/>
    </row>
    <row r="32" spans="1:29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5"/>
      <c r="V32" s="11"/>
      <c r="W32" s="11"/>
      <c r="X32" s="11"/>
      <c r="Y32" s="11"/>
    </row>
    <row r="33" spans="1: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5"/>
      <c r="V33" s="11"/>
      <c r="W33" s="11"/>
      <c r="X33" s="11"/>
      <c r="Y33" s="11"/>
    </row>
    <row r="34" spans="1: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5"/>
      <c r="V34" s="11"/>
      <c r="W34" s="11"/>
      <c r="X34" s="11"/>
      <c r="Y34" s="11"/>
    </row>
    <row r="35" spans="1: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5"/>
      <c r="V35" s="11"/>
      <c r="W35" s="11"/>
      <c r="X35" s="11"/>
      <c r="Y35" s="11"/>
    </row>
    <row r="36" spans="1: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5"/>
      <c r="V36" s="11"/>
      <c r="W36" s="11"/>
      <c r="X36" s="11"/>
      <c r="Y36" s="11"/>
    </row>
    <row r="37" spans="1: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5"/>
      <c r="V37" s="11"/>
      <c r="W37" s="11"/>
      <c r="X37" s="11"/>
      <c r="Y37" s="11"/>
    </row>
    <row r="38" spans="1: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5"/>
      <c r="V38" s="11"/>
      <c r="W38" s="11"/>
      <c r="X38" s="11"/>
      <c r="Y38" s="11"/>
    </row>
    <row r="39" spans="1: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5"/>
      <c r="V39" s="11"/>
      <c r="W39" s="11"/>
      <c r="X39" s="11"/>
      <c r="Y39" s="11"/>
    </row>
    <row r="40" spans="1: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6"/>
      <c r="V40" s="11"/>
      <c r="W40" s="11"/>
      <c r="X40" s="11"/>
      <c r="Y40" s="11"/>
    </row>
    <row r="41" spans="1: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6"/>
      <c r="V41" s="11"/>
      <c r="W41" s="11"/>
      <c r="X41" s="11"/>
      <c r="Y41" s="11"/>
    </row>
    <row r="42" spans="1: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6"/>
      <c r="V42" s="11"/>
      <c r="W42" s="11"/>
      <c r="X42" s="11"/>
      <c r="Y42" s="11"/>
    </row>
    <row r="43" spans="1: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6"/>
      <c r="V43" s="11"/>
      <c r="W43" s="11"/>
      <c r="X43" s="11"/>
      <c r="Y43" s="11"/>
    </row>
    <row r="44" spans="1: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6"/>
      <c r="V44" s="11"/>
      <c r="W44" s="11"/>
      <c r="X44" s="11"/>
      <c r="Y44" s="11"/>
    </row>
    <row r="45" spans="1: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6"/>
      <c r="V45" s="11"/>
      <c r="W45" s="11"/>
      <c r="X45" s="11"/>
      <c r="Y45" s="11"/>
    </row>
    <row r="46" spans="1: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6"/>
      <c r="V46" s="11"/>
      <c r="W46" s="11"/>
      <c r="X46" s="11"/>
      <c r="Y46" s="11"/>
    </row>
    <row r="47" spans="1: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6"/>
      <c r="V47" s="11"/>
      <c r="W47" s="11"/>
      <c r="X47" s="11"/>
      <c r="Y47" s="11"/>
    </row>
    <row r="48" spans="1: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6"/>
      <c r="V48" s="11"/>
      <c r="W48" s="11"/>
      <c r="X48" s="11"/>
      <c r="Y48" s="11"/>
    </row>
    <row r="49" spans="1:2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6"/>
    </row>
    <row r="50" spans="1:2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6"/>
    </row>
    <row r="51" spans="1:2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6"/>
    </row>
    <row r="52" spans="1:2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6"/>
    </row>
    <row r="53" spans="1:2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6"/>
    </row>
    <row r="54" spans="1:2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6"/>
    </row>
    <row r="55" spans="1:2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6"/>
    </row>
    <row r="56" spans="1:2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6"/>
    </row>
    <row r="57" spans="1:2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6"/>
    </row>
    <row r="58" spans="1:2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6"/>
    </row>
    <row r="59" spans="1:2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6"/>
    </row>
    <row r="60" spans="1:2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6"/>
    </row>
    <row r="61" spans="1:2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6"/>
    </row>
    <row r="62" spans="1:2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6"/>
    </row>
    <row r="63" spans="1:2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6"/>
    </row>
    <row r="64" spans="1:2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6"/>
    </row>
    <row r="65" spans="1:2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6"/>
    </row>
    <row r="66" spans="1:2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6"/>
    </row>
    <row r="67" spans="1:2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6"/>
    </row>
    <row r="68" spans="1:2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6"/>
    </row>
    <row r="69" spans="1:2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6"/>
    </row>
    <row r="70" spans="1:2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6"/>
    </row>
    <row r="71" spans="1:2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6"/>
    </row>
    <row r="72" spans="1:2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</sheetData>
  <mergeCells count="4">
    <mergeCell ref="T7:X7"/>
    <mergeCell ref="A3:X3"/>
    <mergeCell ref="A4:X4"/>
    <mergeCell ref="A5:X5"/>
  </mergeCells>
  <printOptions horizontalCentered="1"/>
  <pageMargins left="0.19685039370078741" right="0" top="0.78740157480314965" bottom="0.78740157480314965" header="0.78740157480314965" footer="0.78740157480314965"/>
  <pageSetup paperSize="14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DIRECCION DE COMERCIO EXT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2020-03-03T13:15:17Z</cp:lastPrinted>
  <dcterms:created xsi:type="dcterms:W3CDTF">2020-03-02T13:06:14Z</dcterms:created>
  <dcterms:modified xsi:type="dcterms:W3CDTF">2020-03-03T13:18:23Z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