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DICIEMBRE 31 DE 2020 CIERRE DEFINITIVO\PDF\"/>
    </mc:Choice>
  </mc:AlternateContent>
  <bookViews>
    <workbookView xWindow="240" yWindow="120" windowWidth="18060" windowHeight="7050"/>
  </bookViews>
  <sheets>
    <sheet name="EJECUCIÒN GASTOS DE INVERSIÒN" sheetId="1" r:id="rId1"/>
  </sheets>
  <definedNames>
    <definedName name="_xlnm.Print_Titles" localSheetId="0">'EJECUCIÒN GASTOS DE INVERSIÒN'!$5:$5</definedName>
  </definedNames>
  <calcPr calcId="152511"/>
</workbook>
</file>

<file path=xl/calcChain.xml><?xml version="1.0" encoding="utf-8"?>
<calcChain xmlns="http://schemas.openxmlformats.org/spreadsheetml/2006/main">
  <c r="T29" i="1" l="1"/>
  <c r="S29" i="1"/>
  <c r="R29" i="1"/>
  <c r="Q29" i="1"/>
  <c r="P29" i="1"/>
  <c r="N29" i="1"/>
  <c r="M29" i="1"/>
  <c r="L29" i="1"/>
  <c r="K29" i="1"/>
  <c r="J29" i="1"/>
  <c r="T26" i="1"/>
  <c r="S26" i="1"/>
  <c r="R26" i="1"/>
  <c r="Q26" i="1"/>
  <c r="P26" i="1"/>
  <c r="N26" i="1"/>
  <c r="M26" i="1"/>
  <c r="L26" i="1"/>
  <c r="K26" i="1"/>
  <c r="J26" i="1"/>
  <c r="T23" i="1"/>
  <c r="S23" i="1"/>
  <c r="R23" i="1"/>
  <c r="Q23" i="1"/>
  <c r="P23" i="1"/>
  <c r="N23" i="1"/>
  <c r="M23" i="1"/>
  <c r="L23" i="1"/>
  <c r="K23" i="1"/>
  <c r="J23" i="1"/>
  <c r="T9" i="1"/>
  <c r="S9" i="1"/>
  <c r="R9" i="1"/>
  <c r="Q9" i="1"/>
  <c r="P9" i="1"/>
  <c r="N9" i="1"/>
  <c r="M9" i="1"/>
  <c r="L9" i="1"/>
  <c r="K9" i="1"/>
  <c r="J9" i="1"/>
  <c r="O8" i="1"/>
  <c r="O25" i="1"/>
  <c r="O24" i="1"/>
  <c r="O22" i="1"/>
  <c r="O21" i="1"/>
  <c r="O20" i="1"/>
  <c r="O19" i="1"/>
  <c r="O18" i="1"/>
  <c r="O17" i="1"/>
  <c r="O28" i="1"/>
  <c r="O16" i="1"/>
  <c r="O15" i="1"/>
  <c r="O14" i="1"/>
  <c r="O13" i="1"/>
  <c r="O12" i="1"/>
  <c r="O27" i="1"/>
  <c r="O11" i="1"/>
  <c r="O10" i="1"/>
  <c r="O7" i="1"/>
  <c r="O6" i="1"/>
  <c r="X15" i="1" l="1"/>
  <c r="U15" i="1"/>
  <c r="W15" i="1"/>
  <c r="V15" i="1"/>
  <c r="X22" i="1"/>
  <c r="W22" i="1"/>
  <c r="V22" i="1"/>
  <c r="U22" i="1"/>
  <c r="X16" i="1"/>
  <c r="W16" i="1"/>
  <c r="V16" i="1"/>
  <c r="U16" i="1"/>
  <c r="X24" i="1"/>
  <c r="W24" i="1"/>
  <c r="U24" i="1"/>
  <c r="V24" i="1"/>
  <c r="X10" i="1"/>
  <c r="W10" i="1"/>
  <c r="V10" i="1"/>
  <c r="U10" i="1"/>
  <c r="X13" i="1"/>
  <c r="W13" i="1"/>
  <c r="V13" i="1"/>
  <c r="U13" i="1"/>
  <c r="X28" i="1"/>
  <c r="U28" i="1"/>
  <c r="W28" i="1"/>
  <c r="V28" i="1"/>
  <c r="X20" i="1"/>
  <c r="W20" i="1"/>
  <c r="V20" i="1"/>
  <c r="U20" i="1"/>
  <c r="X25" i="1"/>
  <c r="W25" i="1"/>
  <c r="V25" i="1"/>
  <c r="U25" i="1"/>
  <c r="W29" i="1"/>
  <c r="X27" i="1"/>
  <c r="W27" i="1"/>
  <c r="U27" i="1"/>
  <c r="V27" i="1"/>
  <c r="X18" i="1"/>
  <c r="U18" i="1"/>
  <c r="W18" i="1"/>
  <c r="V18" i="1"/>
  <c r="W9" i="1"/>
  <c r="X7" i="1"/>
  <c r="W7" i="1"/>
  <c r="V7" i="1"/>
  <c r="U7" i="1"/>
  <c r="X12" i="1"/>
  <c r="U12" i="1"/>
  <c r="W12" i="1"/>
  <c r="V12" i="1"/>
  <c r="X19" i="1"/>
  <c r="W19" i="1"/>
  <c r="U19" i="1"/>
  <c r="V19" i="1"/>
  <c r="V29" i="1"/>
  <c r="X11" i="1"/>
  <c r="W11" i="1"/>
  <c r="U11" i="1"/>
  <c r="V11" i="1"/>
  <c r="X14" i="1"/>
  <c r="W14" i="1"/>
  <c r="U14" i="1"/>
  <c r="V14" i="1"/>
  <c r="X17" i="1"/>
  <c r="W17" i="1"/>
  <c r="U17" i="1"/>
  <c r="V17" i="1"/>
  <c r="X21" i="1"/>
  <c r="W21" i="1"/>
  <c r="U21" i="1"/>
  <c r="V21" i="1"/>
  <c r="X8" i="1"/>
  <c r="W8" i="1"/>
  <c r="U8" i="1"/>
  <c r="V8" i="1"/>
  <c r="X29" i="1"/>
  <c r="L30" i="1"/>
  <c r="Q30" i="1"/>
  <c r="M30" i="1"/>
  <c r="R30" i="1"/>
  <c r="O9" i="1"/>
  <c r="U9" i="1" s="1"/>
  <c r="X6" i="1"/>
  <c r="J30" i="1"/>
  <c r="N30" i="1"/>
  <c r="O29" i="1"/>
  <c r="U29" i="1" s="1"/>
  <c r="P30" i="1"/>
  <c r="K30" i="1"/>
  <c r="O23" i="1"/>
  <c r="U23" i="1" s="1"/>
  <c r="S30" i="1"/>
  <c r="T30" i="1"/>
  <c r="O26" i="1"/>
  <c r="U26" i="1" s="1"/>
  <c r="W6" i="1"/>
  <c r="V6" i="1"/>
  <c r="U6" i="1"/>
  <c r="V26" i="1" l="1"/>
  <c r="X26" i="1"/>
  <c r="X23" i="1"/>
  <c r="V23" i="1"/>
  <c r="W23" i="1"/>
  <c r="V9" i="1"/>
  <c r="X9" i="1"/>
  <c r="W26" i="1"/>
  <c r="O30" i="1"/>
  <c r="U30" i="1" s="1"/>
  <c r="V30" i="1" l="1"/>
  <c r="W30" i="1"/>
  <c r="X30" i="1"/>
</calcChain>
</file>

<file path=xl/sharedStrings.xml><?xml version="1.0" encoding="utf-8"?>
<sst xmlns="http://schemas.openxmlformats.org/spreadsheetml/2006/main" count="221" uniqueCount="84">
  <si>
    <t/>
  </si>
  <si>
    <t>TIPO</t>
  </si>
  <si>
    <t>CTA</t>
  </si>
  <si>
    <t>SUB
CTA</t>
  </si>
  <si>
    <t>OBJ</t>
  </si>
  <si>
    <t>ORD</t>
  </si>
  <si>
    <t>FUENTE</t>
  </si>
  <si>
    <t>REC</t>
  </si>
  <si>
    <t>SIT</t>
  </si>
  <si>
    <t>DESCRIPCION</t>
  </si>
  <si>
    <t>APR. INICIAL</t>
  </si>
  <si>
    <t>APR. ADICIONADA</t>
  </si>
  <si>
    <t>APR. REDUCIDA</t>
  </si>
  <si>
    <t>APR. VIGENTE</t>
  </si>
  <si>
    <t>APR BLOQUEADA</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</si>
  <si>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</si>
  <si>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</si>
  <si>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</si>
  <si>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</si>
  <si>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</si>
  <si>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</si>
  <si>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</si>
  <si>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</si>
  <si>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</si>
  <si>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</si>
  <si>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</si>
  <si>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</si>
  <si>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</si>
  <si>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</si>
  <si>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</si>
  <si>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</si>
  <si>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</si>
  <si>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</si>
  <si>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</si>
  <si>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</si>
  <si>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</si>
  <si>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</si>
  <si>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</si>
  <si>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</si>
  <si>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</si>
  <si>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</si>
  <si>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</si>
  <si>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</si>
  <si>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</si>
  <si>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</si>
  <si>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</si>
  <si>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</si>
  <si>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</si>
  <si>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</si>
  <si>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</si>
  <si>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</si>
  <si>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</si>
  <si>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</si>
  <si>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</si>
  <si>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</si>
  <si>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</si>
  <si>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</si>
  <si>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</si>
  <si>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</si>
  <si>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</si>
  <si>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</si>
  <si>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</si>
  <si>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</si>
  <si>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</si>
  <si>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</si>
  <si>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</si>
  <si>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APROPIACION SIN COMPROMETER</t>
  </si>
  <si>
    <t>APR.VIGENTE DESPUES DE BLOQUEOS</t>
  </si>
  <si>
    <t>MINISTERIO DE COMERCIO INDUSTRIA Y TURISMO</t>
  </si>
  <si>
    <t>EJECUCION PRESUPUESTAL ACUMULADA CON CORTE AL 31 DE DICIEMBRE DE 2020</t>
  </si>
  <si>
    <t>VICEMINISTERIO DE COMERCIO EXTERIOR</t>
  </si>
  <si>
    <t>VICEMINISTERIO DE DESARROLLO EMPRESARIAL</t>
  </si>
  <si>
    <t>SECRETARIA GENERAL</t>
  </si>
  <si>
    <t>VICEMINISTERIO DE TURISMO</t>
  </si>
  <si>
    <t>GASTOS DE INVERSION</t>
  </si>
  <si>
    <t>COMP/ APR</t>
  </si>
  <si>
    <t>OBLIG/ APR</t>
  </si>
  <si>
    <t>PAGO/ APR</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</si>
  <si>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</si>
  <si>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</si>
  <si>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</si>
  <si>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</si>
  <si>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t>GENERADO: ENERO 21 DE 2021</t>
  </si>
  <si>
    <t xml:space="preserve">TOTAL GASTOS DE INVERSION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</si>
</sst>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4"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b/>
      <sz val="8"/>
      <color theme="0"/>
      <name val="Arial"/>
      <family val="2"/>
    </font>
    <font>
      <sz val="8"/>
      <color theme="0"/>
      <name val="Arial"/>
      <family val="2"/>
    </font>
    <font>
      <b/>
      <sz val="8"/>
      <color rgb="FF000000"/>
      <name val="Arial"/>
      <family val="2"/>
    </font>
    <font>
      <sz val="8"/>
      <name val="Arial"/>
      <family val="2"/>
    </font>
    <font>
      <b/>
      <sz val="8"/>
      <name val="Arial"/>
      <family val="2"/>
    </font>
    <font>
      <sz val="11"/>
      <name val="Arial"/>
      <family val="2"/>
    </font>
    <font>
      <b/>
      <sz val="12"/>
      <color rgb="FF000000"/>
      <name val="Arial Narrow"/>
      <family val="2"/>
    </font>
    <font>
      <b/>
      <sz val="12"/>
      <name val="Arial Narrow"/>
      <family val="2"/>
    </font>
    <font>
      <sz val="12"/>
      <name val="Arial Narrow"/>
      <family val="2"/>
    </font>
    <font>
      <b/>
      <sz val="8"/>
      <color rgb="FF000000"/>
      <name val="Times New Roman"/>
      <family val="1"/>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4">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right"/>
    </xf>
    <xf numFmtId="0" fontId="1" fillId="0" borderId="0" xfId="0" applyFont="1" applyFill="1" applyBorder="1" applyAlignment="1">
      <alignment horizontal="right" vertical="center" wrapText="1"/>
    </xf>
    <xf numFmtId="10" fontId="1" fillId="0" borderId="0" xfId="0" applyNumberFormat="1" applyFont="1" applyFill="1" applyBorder="1" applyAlignment="1">
      <alignment horizontal="right" vertical="center" wrapText="1"/>
    </xf>
    <xf numFmtId="0" fontId="4" fillId="2" borderId="1" xfId="0" applyNumberFormat="1" applyFont="1" applyFill="1" applyBorder="1" applyAlignment="1">
      <alignment horizontal="center" vertical="center" wrapText="1" readingOrder="1"/>
    </xf>
    <xf numFmtId="0" fontId="5" fillId="2"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165" fontId="7" fillId="0" borderId="1" xfId="0" applyNumberFormat="1" applyFont="1" applyFill="1" applyBorder="1" applyAlignment="1">
      <alignment horizontal="right" vertical="center" wrapText="1"/>
    </xf>
    <xf numFmtId="10" fontId="7" fillId="0" borderId="1" xfId="0" applyNumberFormat="1" applyFont="1" applyFill="1" applyBorder="1" applyAlignment="1">
      <alignment horizontal="right" vertical="center" wrapText="1"/>
    </xf>
    <xf numFmtId="0" fontId="5" fillId="2" borderId="1" xfId="0" applyFont="1" applyFill="1" applyBorder="1" applyAlignment="1">
      <alignment horizontal="centerContinuous" vertical="center" wrapText="1"/>
    </xf>
    <xf numFmtId="165" fontId="3" fillId="0" borderId="1" xfId="0" applyNumberFormat="1" applyFont="1" applyFill="1" applyBorder="1" applyAlignment="1">
      <alignment horizontal="right" vertical="center" wrapText="1" readingOrder="1"/>
    </xf>
    <xf numFmtId="0" fontId="3" fillId="0" borderId="0" xfId="0" applyFont="1" applyFill="1" applyBorder="1"/>
    <xf numFmtId="0" fontId="7" fillId="0" borderId="0" xfId="0" applyFont="1" applyFill="1" applyBorder="1"/>
    <xf numFmtId="166"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165" fontId="13" fillId="0" borderId="0" xfId="0" applyNumberFormat="1" applyFont="1" applyFill="1" applyBorder="1" applyAlignment="1">
      <alignment horizontal="right" vertical="center" wrapText="1" readingOrder="1"/>
    </xf>
    <xf numFmtId="165" fontId="7" fillId="0" borderId="0" xfId="0" applyNumberFormat="1" applyFont="1" applyFill="1" applyBorder="1" applyAlignment="1">
      <alignment horizontal="right" vertical="center" wrapText="1"/>
    </xf>
    <xf numFmtId="165" fontId="1" fillId="0" borderId="0" xfId="0" applyNumberFormat="1" applyFont="1" applyFill="1" applyBorder="1"/>
    <xf numFmtId="0" fontId="9" fillId="0" borderId="0" xfId="0" applyFont="1" applyFill="1" applyBorder="1"/>
    <xf numFmtId="165" fontId="8"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readingOrder="1"/>
    </xf>
    <xf numFmtId="0" fontId="6" fillId="3" borderId="1"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left" vertical="center" wrapText="1" readingOrder="1"/>
    </xf>
    <xf numFmtId="164" fontId="6" fillId="3" borderId="1" xfId="0" applyNumberFormat="1" applyFont="1" applyFill="1" applyBorder="1" applyAlignment="1">
      <alignment horizontal="right" vertical="center" wrapText="1" readingOrder="1"/>
    </xf>
    <xf numFmtId="165" fontId="8" fillId="3" borderId="1" xfId="0" applyNumberFormat="1" applyFont="1" applyFill="1" applyBorder="1" applyAlignment="1">
      <alignment horizontal="right" vertical="center" wrapText="1"/>
    </xf>
    <xf numFmtId="10" fontId="8" fillId="3" borderId="1" xfId="0" applyNumberFormat="1" applyFont="1" applyFill="1" applyBorder="1" applyAlignment="1">
      <alignment horizontal="right" vertical="center" wrapText="1"/>
    </xf>
    <xf numFmtId="0" fontId="10" fillId="0" borderId="0" xfId="0" applyNumberFormat="1" applyFont="1" applyFill="1" applyBorder="1" applyAlignment="1">
      <alignment horizontal="center" vertical="center" wrapText="1" readingOrder="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readingOrder="1"/>
    </xf>
    <xf numFmtId="0" fontId="7"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8</xdr:col>
      <xdr:colOff>190087</xdr:colOff>
      <xdr:row>2</xdr:row>
      <xdr:rowOff>47625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298091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tabSelected="1" topLeftCell="M30" workbookViewId="0">
      <selection activeCell="X30" sqref="X30"/>
    </sheetView>
  </sheetViews>
  <sheetFormatPr baseColWidth="10" defaultRowHeight="15" x14ac:dyDescent="0.25"/>
  <cols>
    <col min="1" max="4" width="5.42578125" customWidth="1"/>
    <col min="5" max="5" width="4.5703125" customWidth="1"/>
    <col min="6" max="6" width="7.7109375" customWidth="1"/>
    <col min="7" max="7" width="4" customWidth="1"/>
    <col min="8" max="8" width="4.140625" customWidth="1"/>
    <col min="9" max="9" width="27.5703125" customWidth="1"/>
    <col min="10" max="10" width="17.42578125" customWidth="1"/>
    <col min="11" max="11" width="17" customWidth="1"/>
    <col min="12" max="12" width="15.5703125" customWidth="1"/>
    <col min="13" max="13" width="15.7109375" customWidth="1"/>
    <col min="14" max="14" width="16.140625" customWidth="1"/>
    <col min="15" max="15" width="16.42578125" customWidth="1"/>
    <col min="16" max="16" width="15.7109375" customWidth="1"/>
    <col min="17" max="17" width="14.5703125" customWidth="1"/>
    <col min="18" max="18" width="17" customWidth="1"/>
    <col min="19" max="19" width="15.42578125" customWidth="1"/>
    <col min="20" max="20" width="15.85546875" customWidth="1"/>
    <col min="21" max="21" width="13.42578125" customWidth="1"/>
    <col min="22" max="23" width="7" customWidth="1"/>
    <col min="24" max="24" width="7.28515625" customWidth="1"/>
  </cols>
  <sheetData>
    <row r="1" spans="1:24" ht="15.75" x14ac:dyDescent="0.25">
      <c r="A1" s="29" t="s">
        <v>68</v>
      </c>
      <c r="B1" s="30"/>
      <c r="C1" s="30"/>
      <c r="D1" s="30"/>
      <c r="E1" s="30"/>
      <c r="F1" s="30"/>
      <c r="G1" s="30"/>
      <c r="H1" s="30"/>
      <c r="I1" s="30"/>
      <c r="J1" s="30"/>
      <c r="K1" s="30"/>
      <c r="L1" s="30"/>
      <c r="M1" s="30"/>
      <c r="N1" s="30"/>
      <c r="O1" s="30"/>
      <c r="P1" s="30"/>
      <c r="Q1" s="30"/>
      <c r="R1" s="30"/>
      <c r="S1" s="30"/>
      <c r="T1" s="30"/>
      <c r="U1" s="30"/>
      <c r="V1" s="30"/>
      <c r="W1" s="30"/>
      <c r="X1" s="30"/>
    </row>
    <row r="2" spans="1:24" ht="15.75" x14ac:dyDescent="0.25">
      <c r="A2" s="29" t="s">
        <v>69</v>
      </c>
      <c r="B2" s="30"/>
      <c r="C2" s="30"/>
      <c r="D2" s="30"/>
      <c r="E2" s="30"/>
      <c r="F2" s="30"/>
      <c r="G2" s="30"/>
      <c r="H2" s="30"/>
      <c r="I2" s="30"/>
      <c r="J2" s="30"/>
      <c r="K2" s="30"/>
      <c r="L2" s="30"/>
      <c r="M2" s="30"/>
      <c r="N2" s="30"/>
      <c r="O2" s="30"/>
      <c r="P2" s="30"/>
      <c r="Q2" s="30"/>
      <c r="R2" s="30"/>
      <c r="S2" s="30"/>
      <c r="T2" s="30"/>
      <c r="U2" s="30"/>
      <c r="V2" s="30"/>
      <c r="W2" s="30"/>
      <c r="X2" s="30"/>
    </row>
    <row r="3" spans="1:24" ht="15.75" x14ac:dyDescent="0.25">
      <c r="A3" s="29" t="s">
        <v>74</v>
      </c>
      <c r="B3" s="31"/>
      <c r="C3" s="31"/>
      <c r="D3" s="31"/>
      <c r="E3" s="31"/>
      <c r="F3" s="31"/>
      <c r="G3" s="31"/>
      <c r="H3" s="31"/>
      <c r="I3" s="31"/>
      <c r="J3" s="31"/>
      <c r="K3" s="31"/>
      <c r="L3" s="31"/>
      <c r="M3" s="31"/>
      <c r="N3" s="31"/>
      <c r="O3" s="31"/>
      <c r="P3" s="31"/>
      <c r="Q3" s="31"/>
      <c r="R3" s="31"/>
      <c r="S3" s="31"/>
      <c r="T3" s="31"/>
      <c r="U3" s="31"/>
      <c r="V3" s="31"/>
      <c r="W3" s="31"/>
      <c r="X3" s="31"/>
    </row>
    <row r="4" spans="1:24" ht="15.75" thickBot="1" x14ac:dyDescent="0.3">
      <c r="A4" s="1" t="s">
        <v>0</v>
      </c>
      <c r="B4" s="1" t="s">
        <v>0</v>
      </c>
      <c r="C4" s="1" t="s">
        <v>0</v>
      </c>
      <c r="D4" s="1" t="s">
        <v>0</v>
      </c>
      <c r="E4" s="1" t="s">
        <v>0</v>
      </c>
      <c r="F4" s="1" t="s">
        <v>0</v>
      </c>
      <c r="G4" s="1" t="s">
        <v>0</v>
      </c>
      <c r="H4" s="1" t="s">
        <v>0</v>
      </c>
      <c r="I4" s="1" t="s">
        <v>0</v>
      </c>
      <c r="J4" s="1" t="s">
        <v>0</v>
      </c>
      <c r="K4" s="1" t="s">
        <v>0</v>
      </c>
      <c r="L4" s="1" t="s">
        <v>0</v>
      </c>
      <c r="M4" s="1" t="s">
        <v>0</v>
      </c>
      <c r="N4" s="1" t="s">
        <v>0</v>
      </c>
      <c r="O4" s="1"/>
      <c r="P4" s="1" t="s">
        <v>0</v>
      </c>
      <c r="Q4" s="1" t="s">
        <v>0</v>
      </c>
      <c r="R4" s="1" t="s">
        <v>0</v>
      </c>
      <c r="S4" s="1" t="s">
        <v>0</v>
      </c>
      <c r="T4" s="32" t="s">
        <v>82</v>
      </c>
      <c r="U4" s="33"/>
      <c r="V4" s="33"/>
      <c r="W4" s="33"/>
      <c r="X4" s="33"/>
    </row>
    <row r="5" spans="1:24" ht="47.25" customHeight="1" thickTop="1" thickBot="1" x14ac:dyDescent="0.3">
      <c r="A5" s="5" t="s">
        <v>1</v>
      </c>
      <c r="B5" s="5" t="s">
        <v>2</v>
      </c>
      <c r="C5" s="5" t="s">
        <v>3</v>
      </c>
      <c r="D5" s="5" t="s">
        <v>4</v>
      </c>
      <c r="E5" s="5" t="s">
        <v>5</v>
      </c>
      <c r="F5" s="5" t="s">
        <v>6</v>
      </c>
      <c r="G5" s="5" t="s">
        <v>7</v>
      </c>
      <c r="H5" s="5" t="s">
        <v>8</v>
      </c>
      <c r="I5" s="5" t="s">
        <v>9</v>
      </c>
      <c r="J5" s="5" t="s">
        <v>10</v>
      </c>
      <c r="K5" s="5" t="s">
        <v>11</v>
      </c>
      <c r="L5" s="5" t="s">
        <v>12</v>
      </c>
      <c r="M5" s="5" t="s">
        <v>13</v>
      </c>
      <c r="N5" s="5" t="s">
        <v>14</v>
      </c>
      <c r="O5" s="5" t="s">
        <v>67</v>
      </c>
      <c r="P5" s="5" t="s">
        <v>15</v>
      </c>
      <c r="Q5" s="5" t="s">
        <v>16</v>
      </c>
      <c r="R5" s="5" t="s">
        <v>17</v>
      </c>
      <c r="S5" s="5" t="s">
        <v>18</v>
      </c>
      <c r="T5" s="5" t="s">
        <v>19</v>
      </c>
      <c r="U5" s="6" t="s">
        <v>66</v>
      </c>
      <c r="V5" s="6" t="s">
        <v>75</v>
      </c>
      <c r="W5" s="12" t="s">
        <v>76</v>
      </c>
      <c r="X5" s="12" t="s">
        <v>77</v>
      </c>
    </row>
    <row r="6" spans="1:24" ht="86.25" customHeight="1" thickTop="1" thickBot="1" x14ac:dyDescent="0.3">
      <c r="A6" s="7" t="s">
        <v>25</v>
      </c>
      <c r="B6" s="7" t="s">
        <v>26</v>
      </c>
      <c r="C6" s="7" t="s">
        <v>27</v>
      </c>
      <c r="D6" s="7" t="s">
        <v>28</v>
      </c>
      <c r="E6" s="7"/>
      <c r="F6" s="7" t="s">
        <v>20</v>
      </c>
      <c r="G6" s="7" t="s">
        <v>23</v>
      </c>
      <c r="H6" s="7" t="s">
        <v>22</v>
      </c>
      <c r="I6" s="8" t="s">
        <v>29</v>
      </c>
      <c r="J6" s="9">
        <v>4000000000</v>
      </c>
      <c r="K6" s="9">
        <v>0</v>
      </c>
      <c r="L6" s="9">
        <v>0</v>
      </c>
      <c r="M6" s="9">
        <v>4000000000</v>
      </c>
      <c r="N6" s="9">
        <v>0</v>
      </c>
      <c r="O6" s="13">
        <f>+M6-N6</f>
        <v>4000000000</v>
      </c>
      <c r="P6" s="9">
        <v>3555349358.5599999</v>
      </c>
      <c r="Q6" s="9">
        <v>444650641.44</v>
      </c>
      <c r="R6" s="9">
        <v>3555349358.5599999</v>
      </c>
      <c r="S6" s="9">
        <v>2999758186.0599999</v>
      </c>
      <c r="T6" s="9">
        <v>2999758186.0599999</v>
      </c>
      <c r="U6" s="10">
        <f>+O6-R6</f>
        <v>444650641.44000006</v>
      </c>
      <c r="V6" s="11">
        <f>+R6/O6</f>
        <v>0.88883733964</v>
      </c>
      <c r="W6" s="11">
        <f>+S6/O6</f>
        <v>0.74993954651499994</v>
      </c>
      <c r="X6" s="11">
        <f>+T6/O6</f>
        <v>0.74993954651499994</v>
      </c>
    </row>
    <row r="7" spans="1:24" ht="80.25" thickTop="1" thickBot="1" x14ac:dyDescent="0.3">
      <c r="A7" s="7" t="s">
        <v>25</v>
      </c>
      <c r="B7" s="7" t="s">
        <v>26</v>
      </c>
      <c r="C7" s="7" t="s">
        <v>27</v>
      </c>
      <c r="D7" s="7" t="s">
        <v>28</v>
      </c>
      <c r="E7" s="7"/>
      <c r="F7" s="7" t="s">
        <v>20</v>
      </c>
      <c r="G7" s="7" t="s">
        <v>30</v>
      </c>
      <c r="H7" s="7" t="s">
        <v>22</v>
      </c>
      <c r="I7" s="8" t="s">
        <v>29</v>
      </c>
      <c r="J7" s="9">
        <v>8570800000</v>
      </c>
      <c r="K7" s="9">
        <v>0</v>
      </c>
      <c r="L7" s="9">
        <v>0</v>
      </c>
      <c r="M7" s="9">
        <v>8570800000</v>
      </c>
      <c r="N7" s="9">
        <v>0</v>
      </c>
      <c r="O7" s="13">
        <f>+M7-N7</f>
        <v>8570800000</v>
      </c>
      <c r="P7" s="9">
        <v>8570800000</v>
      </c>
      <c r="Q7" s="9">
        <v>0</v>
      </c>
      <c r="R7" s="9">
        <v>8570800000</v>
      </c>
      <c r="S7" s="9">
        <v>3518435000</v>
      </c>
      <c r="T7" s="9">
        <v>3518435000</v>
      </c>
      <c r="U7" s="10">
        <f t="shared" ref="U7:U30" si="0">+O7-R7</f>
        <v>0</v>
      </c>
      <c r="V7" s="11">
        <f t="shared" ref="V7:V30" si="1">+R7/O7</f>
        <v>1</v>
      </c>
      <c r="W7" s="11">
        <f t="shared" ref="W7:W30" si="2">+S7/O7</f>
        <v>0.41051418770709852</v>
      </c>
      <c r="X7" s="11">
        <f t="shared" ref="X7:X30" si="3">+T7/O7</f>
        <v>0.41051418770709852</v>
      </c>
    </row>
    <row r="8" spans="1:24" ht="46.5" thickTop="1" thickBot="1" x14ac:dyDescent="0.3">
      <c r="A8" s="7" t="s">
        <v>25</v>
      </c>
      <c r="B8" s="7" t="s">
        <v>26</v>
      </c>
      <c r="C8" s="7" t="s">
        <v>27</v>
      </c>
      <c r="D8" s="7" t="s">
        <v>28</v>
      </c>
      <c r="E8" s="7"/>
      <c r="F8" s="7" t="s">
        <v>20</v>
      </c>
      <c r="G8" s="7" t="s">
        <v>36</v>
      </c>
      <c r="H8" s="7" t="s">
        <v>24</v>
      </c>
      <c r="I8" s="8" t="s">
        <v>65</v>
      </c>
      <c r="J8" s="9">
        <v>12220588000</v>
      </c>
      <c r="K8" s="9">
        <v>0</v>
      </c>
      <c r="L8" s="9">
        <v>0</v>
      </c>
      <c r="M8" s="9">
        <v>12220588000</v>
      </c>
      <c r="N8" s="9">
        <v>0</v>
      </c>
      <c r="O8" s="13">
        <f>+M8-N8</f>
        <v>12220588000</v>
      </c>
      <c r="P8" s="9">
        <v>11967550004.6</v>
      </c>
      <c r="Q8" s="9">
        <v>253037995.40000001</v>
      </c>
      <c r="R8" s="9">
        <v>11967550004.6</v>
      </c>
      <c r="S8" s="9">
        <v>9841936019.7999992</v>
      </c>
      <c r="T8" s="9">
        <v>9841936019.7999992</v>
      </c>
      <c r="U8" s="10">
        <f t="shared" si="0"/>
        <v>253037995.39999962</v>
      </c>
      <c r="V8" s="11">
        <f t="shared" si="1"/>
        <v>0.97929412272142713</v>
      </c>
      <c r="W8" s="11">
        <f t="shared" si="2"/>
        <v>0.80535699426246909</v>
      </c>
      <c r="X8" s="11">
        <f t="shared" si="3"/>
        <v>0.80535699426246909</v>
      </c>
    </row>
    <row r="9" spans="1:24" ht="40.5" customHeight="1" thickTop="1" thickBot="1" x14ac:dyDescent="0.3">
      <c r="A9" s="24" t="s">
        <v>25</v>
      </c>
      <c r="B9" s="24"/>
      <c r="C9" s="24"/>
      <c r="D9" s="24"/>
      <c r="E9" s="24"/>
      <c r="F9" s="24"/>
      <c r="G9" s="24"/>
      <c r="H9" s="24"/>
      <c r="I9" s="25" t="s">
        <v>70</v>
      </c>
      <c r="J9" s="26">
        <f>SUM(J6:J8)</f>
        <v>24791388000</v>
      </c>
      <c r="K9" s="26">
        <f t="shared" ref="K9:T9" si="4">SUM(K6:K8)</f>
        <v>0</v>
      </c>
      <c r="L9" s="26">
        <f t="shared" si="4"/>
        <v>0</v>
      </c>
      <c r="M9" s="26">
        <f t="shared" si="4"/>
        <v>24791388000</v>
      </c>
      <c r="N9" s="26">
        <f t="shared" si="4"/>
        <v>0</v>
      </c>
      <c r="O9" s="26">
        <f t="shared" si="4"/>
        <v>24791388000</v>
      </c>
      <c r="P9" s="26">
        <f t="shared" si="4"/>
        <v>24093699363.16</v>
      </c>
      <c r="Q9" s="26">
        <f t="shared" si="4"/>
        <v>697688636.84000003</v>
      </c>
      <c r="R9" s="26">
        <f t="shared" si="4"/>
        <v>24093699363.16</v>
      </c>
      <c r="S9" s="26">
        <f t="shared" si="4"/>
        <v>16360129205.859999</v>
      </c>
      <c r="T9" s="26">
        <f t="shared" si="4"/>
        <v>16360129205.859999</v>
      </c>
      <c r="U9" s="27">
        <f t="shared" si="0"/>
        <v>697688636.84000015</v>
      </c>
      <c r="V9" s="28">
        <f t="shared" si="1"/>
        <v>0.97185762100774675</v>
      </c>
      <c r="W9" s="28">
        <f t="shared" si="2"/>
        <v>0.65991178895913361</v>
      </c>
      <c r="X9" s="28">
        <f t="shared" si="3"/>
        <v>0.65991178895913361</v>
      </c>
    </row>
    <row r="10" spans="1:24" ht="46.5" thickTop="1" thickBot="1" x14ac:dyDescent="0.3">
      <c r="A10" s="7" t="s">
        <v>25</v>
      </c>
      <c r="B10" s="7" t="s">
        <v>31</v>
      </c>
      <c r="C10" s="7" t="s">
        <v>27</v>
      </c>
      <c r="D10" s="7" t="s">
        <v>32</v>
      </c>
      <c r="E10" s="7" t="s">
        <v>0</v>
      </c>
      <c r="F10" s="7" t="s">
        <v>20</v>
      </c>
      <c r="G10" s="7" t="s">
        <v>23</v>
      </c>
      <c r="H10" s="7" t="s">
        <v>22</v>
      </c>
      <c r="I10" s="8" t="s">
        <v>33</v>
      </c>
      <c r="J10" s="9">
        <v>131974742</v>
      </c>
      <c r="K10" s="9">
        <v>0</v>
      </c>
      <c r="L10" s="9">
        <v>0</v>
      </c>
      <c r="M10" s="9">
        <v>131974742</v>
      </c>
      <c r="N10" s="9">
        <v>0</v>
      </c>
      <c r="O10" s="13">
        <f t="shared" ref="O10:O22" si="5">+M10-N10</f>
        <v>131974742</v>
      </c>
      <c r="P10" s="9">
        <v>131974742</v>
      </c>
      <c r="Q10" s="9">
        <v>0</v>
      </c>
      <c r="R10" s="9">
        <v>131974742</v>
      </c>
      <c r="S10" s="9">
        <v>131974742</v>
      </c>
      <c r="T10" s="9">
        <v>131974742</v>
      </c>
      <c r="U10" s="10">
        <f t="shared" si="0"/>
        <v>0</v>
      </c>
      <c r="V10" s="11">
        <f t="shared" si="1"/>
        <v>1</v>
      </c>
      <c r="W10" s="11">
        <f t="shared" si="2"/>
        <v>1</v>
      </c>
      <c r="X10" s="11">
        <f t="shared" si="3"/>
        <v>1</v>
      </c>
    </row>
    <row r="11" spans="1:24" ht="46.5" thickTop="1" thickBot="1" x14ac:dyDescent="0.3">
      <c r="A11" s="7" t="s">
        <v>25</v>
      </c>
      <c r="B11" s="7" t="s">
        <v>31</v>
      </c>
      <c r="C11" s="7" t="s">
        <v>27</v>
      </c>
      <c r="D11" s="7" t="s">
        <v>32</v>
      </c>
      <c r="E11" s="7" t="s">
        <v>0</v>
      </c>
      <c r="F11" s="7" t="s">
        <v>20</v>
      </c>
      <c r="G11" s="7" t="s">
        <v>34</v>
      </c>
      <c r="H11" s="7" t="s">
        <v>22</v>
      </c>
      <c r="I11" s="8" t="s">
        <v>33</v>
      </c>
      <c r="J11" s="9">
        <v>0</v>
      </c>
      <c r="K11" s="9">
        <v>23780476336</v>
      </c>
      <c r="L11" s="9">
        <v>0</v>
      </c>
      <c r="M11" s="9">
        <v>23780476336</v>
      </c>
      <c r="N11" s="9">
        <v>0</v>
      </c>
      <c r="O11" s="13">
        <f t="shared" si="5"/>
        <v>23780476336</v>
      </c>
      <c r="P11" s="9">
        <v>23780476336</v>
      </c>
      <c r="Q11" s="9">
        <v>0</v>
      </c>
      <c r="R11" s="9">
        <v>23780476336</v>
      </c>
      <c r="S11" s="9">
        <v>22871290091</v>
      </c>
      <c r="T11" s="9">
        <v>22871290091</v>
      </c>
      <c r="U11" s="10">
        <f t="shared" si="0"/>
        <v>0</v>
      </c>
      <c r="V11" s="11">
        <f t="shared" si="1"/>
        <v>1</v>
      </c>
      <c r="W11" s="11">
        <f t="shared" si="2"/>
        <v>0.96176753433556617</v>
      </c>
      <c r="X11" s="11">
        <f t="shared" si="3"/>
        <v>0.96176753433556617</v>
      </c>
    </row>
    <row r="12" spans="1:24" ht="57.75" thickTop="1" thickBot="1" x14ac:dyDescent="0.3">
      <c r="A12" s="7" t="s">
        <v>25</v>
      </c>
      <c r="B12" s="7" t="s">
        <v>31</v>
      </c>
      <c r="C12" s="7" t="s">
        <v>27</v>
      </c>
      <c r="D12" s="7" t="s">
        <v>38</v>
      </c>
      <c r="E12" s="7"/>
      <c r="F12" s="7" t="s">
        <v>20</v>
      </c>
      <c r="G12" s="7" t="s">
        <v>23</v>
      </c>
      <c r="H12" s="7" t="s">
        <v>22</v>
      </c>
      <c r="I12" s="8" t="s">
        <v>39</v>
      </c>
      <c r="J12" s="9">
        <v>5560170000</v>
      </c>
      <c r="K12" s="9">
        <v>0</v>
      </c>
      <c r="L12" s="9">
        <v>0</v>
      </c>
      <c r="M12" s="9">
        <v>5560170000</v>
      </c>
      <c r="N12" s="9">
        <v>0</v>
      </c>
      <c r="O12" s="13">
        <f t="shared" si="5"/>
        <v>5560170000</v>
      </c>
      <c r="P12" s="9">
        <v>5487376973.6499996</v>
      </c>
      <c r="Q12" s="9">
        <v>72793026.349999994</v>
      </c>
      <c r="R12" s="9">
        <v>5487376973.6499996</v>
      </c>
      <c r="S12" s="9">
        <v>2606668566.6500001</v>
      </c>
      <c r="T12" s="9">
        <v>2606668566.6500001</v>
      </c>
      <c r="U12" s="10">
        <f t="shared" si="0"/>
        <v>72793026.350000381</v>
      </c>
      <c r="V12" s="11">
        <f t="shared" si="1"/>
        <v>0.98690812936474959</v>
      </c>
      <c r="W12" s="11">
        <f t="shared" si="2"/>
        <v>0.46881094762390363</v>
      </c>
      <c r="X12" s="11">
        <f t="shared" si="3"/>
        <v>0.46881094762390363</v>
      </c>
    </row>
    <row r="13" spans="1:24" ht="69" thickTop="1" thickBot="1" x14ac:dyDescent="0.3">
      <c r="A13" s="7" t="s">
        <v>25</v>
      </c>
      <c r="B13" s="7" t="s">
        <v>31</v>
      </c>
      <c r="C13" s="7" t="s">
        <v>27</v>
      </c>
      <c r="D13" s="7" t="s">
        <v>40</v>
      </c>
      <c r="E13" s="7"/>
      <c r="F13" s="7" t="s">
        <v>20</v>
      </c>
      <c r="G13" s="7" t="s">
        <v>23</v>
      </c>
      <c r="H13" s="7" t="s">
        <v>22</v>
      </c>
      <c r="I13" s="8" t="s">
        <v>41</v>
      </c>
      <c r="J13" s="9">
        <v>25000000000</v>
      </c>
      <c r="K13" s="9">
        <v>0</v>
      </c>
      <c r="L13" s="9">
        <v>0</v>
      </c>
      <c r="M13" s="9">
        <v>25000000000</v>
      </c>
      <c r="N13" s="9">
        <v>0</v>
      </c>
      <c r="O13" s="13">
        <f t="shared" si="5"/>
        <v>25000000000</v>
      </c>
      <c r="P13" s="9">
        <v>25000000000</v>
      </c>
      <c r="Q13" s="9">
        <v>0</v>
      </c>
      <c r="R13" s="9">
        <v>25000000000</v>
      </c>
      <c r="S13" s="9">
        <v>1185500000</v>
      </c>
      <c r="T13" s="9">
        <v>1185500000</v>
      </c>
      <c r="U13" s="10">
        <f t="shared" si="0"/>
        <v>0</v>
      </c>
      <c r="V13" s="11">
        <f t="shared" si="1"/>
        <v>1</v>
      </c>
      <c r="W13" s="11">
        <f t="shared" si="2"/>
        <v>4.7419999999999997E-2</v>
      </c>
      <c r="X13" s="11">
        <f t="shared" si="3"/>
        <v>4.7419999999999997E-2</v>
      </c>
    </row>
    <row r="14" spans="1:24" ht="69" thickTop="1" thickBot="1" x14ac:dyDescent="0.3">
      <c r="A14" s="7" t="s">
        <v>25</v>
      </c>
      <c r="B14" s="7" t="s">
        <v>31</v>
      </c>
      <c r="C14" s="7" t="s">
        <v>27</v>
      </c>
      <c r="D14" s="7" t="s">
        <v>42</v>
      </c>
      <c r="E14" s="7"/>
      <c r="F14" s="7" t="s">
        <v>20</v>
      </c>
      <c r="G14" s="7" t="s">
        <v>23</v>
      </c>
      <c r="H14" s="7" t="s">
        <v>22</v>
      </c>
      <c r="I14" s="8" t="s">
        <v>43</v>
      </c>
      <c r="J14" s="9">
        <v>1030000000</v>
      </c>
      <c r="K14" s="9">
        <v>0</v>
      </c>
      <c r="L14" s="9">
        <v>0</v>
      </c>
      <c r="M14" s="9">
        <v>1030000000</v>
      </c>
      <c r="N14" s="9">
        <v>0</v>
      </c>
      <c r="O14" s="13">
        <f t="shared" si="5"/>
        <v>1030000000</v>
      </c>
      <c r="P14" s="9">
        <v>1030000000</v>
      </c>
      <c r="Q14" s="9">
        <v>0</v>
      </c>
      <c r="R14" s="9">
        <v>1030000000</v>
      </c>
      <c r="S14" s="9">
        <v>0</v>
      </c>
      <c r="T14" s="9">
        <v>0</v>
      </c>
      <c r="U14" s="10">
        <f t="shared" si="0"/>
        <v>0</v>
      </c>
      <c r="V14" s="11">
        <f t="shared" si="1"/>
        <v>1</v>
      </c>
      <c r="W14" s="11">
        <f t="shared" si="2"/>
        <v>0</v>
      </c>
      <c r="X14" s="11">
        <f t="shared" si="3"/>
        <v>0</v>
      </c>
    </row>
    <row r="15" spans="1:24" ht="46.5" thickTop="1" thickBot="1" x14ac:dyDescent="0.3">
      <c r="A15" s="7" t="s">
        <v>25</v>
      </c>
      <c r="B15" s="7" t="s">
        <v>31</v>
      </c>
      <c r="C15" s="7" t="s">
        <v>27</v>
      </c>
      <c r="D15" s="7" t="s">
        <v>44</v>
      </c>
      <c r="E15" s="7"/>
      <c r="F15" s="7" t="s">
        <v>20</v>
      </c>
      <c r="G15" s="7" t="s">
        <v>23</v>
      </c>
      <c r="H15" s="7" t="s">
        <v>22</v>
      </c>
      <c r="I15" s="8" t="s">
        <v>45</v>
      </c>
      <c r="J15" s="9">
        <v>8858000000</v>
      </c>
      <c r="K15" s="9">
        <v>0</v>
      </c>
      <c r="L15" s="9">
        <v>35828289</v>
      </c>
      <c r="M15" s="9">
        <v>8822171711</v>
      </c>
      <c r="N15" s="9">
        <v>0</v>
      </c>
      <c r="O15" s="13">
        <f t="shared" si="5"/>
        <v>8822171711</v>
      </c>
      <c r="P15" s="9">
        <v>8623988354.25</v>
      </c>
      <c r="Q15" s="9">
        <v>198183356.75</v>
      </c>
      <c r="R15" s="9">
        <v>8623988354.25</v>
      </c>
      <c r="S15" s="9">
        <v>6173816196.25</v>
      </c>
      <c r="T15" s="9">
        <v>6173816196.25</v>
      </c>
      <c r="U15" s="10">
        <f t="shared" si="0"/>
        <v>198183356.75</v>
      </c>
      <c r="V15" s="11">
        <f t="shared" si="1"/>
        <v>0.97753576293432454</v>
      </c>
      <c r="W15" s="11">
        <f t="shared" si="2"/>
        <v>0.69980685011516208</v>
      </c>
      <c r="X15" s="11">
        <f t="shared" si="3"/>
        <v>0.69980685011516208</v>
      </c>
    </row>
    <row r="16" spans="1:24" ht="57.75" thickTop="1" thickBot="1" x14ac:dyDescent="0.3">
      <c r="A16" s="7" t="s">
        <v>25</v>
      </c>
      <c r="B16" s="7" t="s">
        <v>31</v>
      </c>
      <c r="C16" s="7" t="s">
        <v>27</v>
      </c>
      <c r="D16" s="7" t="s">
        <v>46</v>
      </c>
      <c r="E16" s="7"/>
      <c r="F16" s="7" t="s">
        <v>20</v>
      </c>
      <c r="G16" s="7" t="s">
        <v>23</v>
      </c>
      <c r="H16" s="7" t="s">
        <v>22</v>
      </c>
      <c r="I16" s="8" t="s">
        <v>47</v>
      </c>
      <c r="J16" s="9">
        <v>15422556395</v>
      </c>
      <c r="K16" s="9">
        <v>0</v>
      </c>
      <c r="L16" s="9">
        <v>0</v>
      </c>
      <c r="M16" s="9">
        <v>15422556395</v>
      </c>
      <c r="N16" s="9">
        <v>0</v>
      </c>
      <c r="O16" s="13">
        <f t="shared" si="5"/>
        <v>15422556395</v>
      </c>
      <c r="P16" s="9">
        <v>15370981927.5</v>
      </c>
      <c r="Q16" s="9">
        <v>51574467.5</v>
      </c>
      <c r="R16" s="9">
        <v>15370981927.5</v>
      </c>
      <c r="S16" s="9">
        <v>589018833.5</v>
      </c>
      <c r="T16" s="9">
        <v>589018833.5</v>
      </c>
      <c r="U16" s="10">
        <f t="shared" si="0"/>
        <v>51574467.5</v>
      </c>
      <c r="V16" s="11">
        <f t="shared" si="1"/>
        <v>0.996655906700609</v>
      </c>
      <c r="W16" s="11">
        <f t="shared" si="2"/>
        <v>3.8192036288546831E-2</v>
      </c>
      <c r="X16" s="11">
        <f t="shared" si="3"/>
        <v>3.8192036288546831E-2</v>
      </c>
    </row>
    <row r="17" spans="1:24" ht="46.5" thickTop="1" thickBot="1" x14ac:dyDescent="0.3">
      <c r="A17" s="7" t="s">
        <v>25</v>
      </c>
      <c r="B17" s="7" t="s">
        <v>31</v>
      </c>
      <c r="C17" s="7" t="s">
        <v>27</v>
      </c>
      <c r="D17" s="7" t="s">
        <v>50</v>
      </c>
      <c r="E17" s="7"/>
      <c r="F17" s="7" t="s">
        <v>20</v>
      </c>
      <c r="G17" s="7" t="s">
        <v>23</v>
      </c>
      <c r="H17" s="7" t="s">
        <v>22</v>
      </c>
      <c r="I17" s="8" t="s">
        <v>51</v>
      </c>
      <c r="J17" s="9">
        <v>2163000000</v>
      </c>
      <c r="K17" s="9">
        <v>0</v>
      </c>
      <c r="L17" s="9">
        <v>0</v>
      </c>
      <c r="M17" s="9">
        <v>2163000000</v>
      </c>
      <c r="N17" s="9">
        <v>0</v>
      </c>
      <c r="O17" s="13">
        <f t="shared" si="5"/>
        <v>2163000000</v>
      </c>
      <c r="P17" s="9">
        <v>2163000000</v>
      </c>
      <c r="Q17" s="9">
        <v>0</v>
      </c>
      <c r="R17" s="9">
        <v>2163000000</v>
      </c>
      <c r="S17" s="9">
        <v>0</v>
      </c>
      <c r="T17" s="9">
        <v>0</v>
      </c>
      <c r="U17" s="10">
        <f t="shared" si="0"/>
        <v>0</v>
      </c>
      <c r="V17" s="11">
        <f t="shared" si="1"/>
        <v>1</v>
      </c>
      <c r="W17" s="11">
        <f t="shared" si="2"/>
        <v>0</v>
      </c>
      <c r="X17" s="11">
        <f t="shared" si="3"/>
        <v>0</v>
      </c>
    </row>
    <row r="18" spans="1:24" ht="91.5" thickTop="1" thickBot="1" x14ac:dyDescent="0.3">
      <c r="A18" s="7" t="s">
        <v>25</v>
      </c>
      <c r="B18" s="7" t="s">
        <v>31</v>
      </c>
      <c r="C18" s="7" t="s">
        <v>27</v>
      </c>
      <c r="D18" s="7" t="s">
        <v>52</v>
      </c>
      <c r="E18" s="7"/>
      <c r="F18" s="7" t="s">
        <v>20</v>
      </c>
      <c r="G18" s="7" t="s">
        <v>23</v>
      </c>
      <c r="H18" s="7" t="s">
        <v>22</v>
      </c>
      <c r="I18" s="8" t="s">
        <v>53</v>
      </c>
      <c r="J18" s="9">
        <v>5181350000</v>
      </c>
      <c r="K18" s="9">
        <v>0</v>
      </c>
      <c r="L18" s="9">
        <v>0</v>
      </c>
      <c r="M18" s="9">
        <v>5181350000</v>
      </c>
      <c r="N18" s="9">
        <v>0</v>
      </c>
      <c r="O18" s="13">
        <f t="shared" si="5"/>
        <v>5181350000</v>
      </c>
      <c r="P18" s="9">
        <v>5152160873.75</v>
      </c>
      <c r="Q18" s="9">
        <v>29189126.25</v>
      </c>
      <c r="R18" s="9">
        <v>5152160873.75</v>
      </c>
      <c r="S18" s="9">
        <v>924522453.75</v>
      </c>
      <c r="T18" s="9">
        <v>924522453.75</v>
      </c>
      <c r="U18" s="10">
        <f t="shared" si="0"/>
        <v>29189126.25</v>
      </c>
      <c r="V18" s="11">
        <f t="shared" si="1"/>
        <v>0.994366501732174</v>
      </c>
      <c r="W18" s="11">
        <f t="shared" si="2"/>
        <v>0.1784327354357455</v>
      </c>
      <c r="X18" s="11">
        <f t="shared" si="3"/>
        <v>0.1784327354357455</v>
      </c>
    </row>
    <row r="19" spans="1:24" ht="46.5" thickTop="1" thickBot="1" x14ac:dyDescent="0.3">
      <c r="A19" s="7" t="s">
        <v>25</v>
      </c>
      <c r="B19" s="7" t="s">
        <v>31</v>
      </c>
      <c r="C19" s="7" t="s">
        <v>27</v>
      </c>
      <c r="D19" s="7" t="s">
        <v>35</v>
      </c>
      <c r="E19" s="7"/>
      <c r="F19" s="7" t="s">
        <v>20</v>
      </c>
      <c r="G19" s="7" t="s">
        <v>23</v>
      </c>
      <c r="H19" s="7" t="s">
        <v>22</v>
      </c>
      <c r="I19" s="8" t="s">
        <v>54</v>
      </c>
      <c r="J19" s="9">
        <v>4948478237</v>
      </c>
      <c r="K19" s="9">
        <v>0</v>
      </c>
      <c r="L19" s="9">
        <v>0</v>
      </c>
      <c r="M19" s="9">
        <v>4948478237</v>
      </c>
      <c r="N19" s="9">
        <v>0</v>
      </c>
      <c r="O19" s="13">
        <f t="shared" si="5"/>
        <v>4948478237</v>
      </c>
      <c r="P19" s="9">
        <v>4934900415</v>
      </c>
      <c r="Q19" s="9">
        <v>13577822</v>
      </c>
      <c r="R19" s="9">
        <v>4934900415</v>
      </c>
      <c r="S19" s="9">
        <v>3274408186</v>
      </c>
      <c r="T19" s="9">
        <v>3274408186</v>
      </c>
      <c r="U19" s="10">
        <f t="shared" si="0"/>
        <v>13577822</v>
      </c>
      <c r="V19" s="11">
        <f t="shared" si="1"/>
        <v>0.99725616212708024</v>
      </c>
      <c r="W19" s="11">
        <f t="shared" si="2"/>
        <v>0.66170002759981827</v>
      </c>
      <c r="X19" s="11">
        <f t="shared" si="3"/>
        <v>0.66170002759981827</v>
      </c>
    </row>
    <row r="20" spans="1:24" ht="35.25" thickTop="1" thickBot="1" x14ac:dyDescent="0.3">
      <c r="A20" s="7" t="s">
        <v>25</v>
      </c>
      <c r="B20" s="7" t="s">
        <v>55</v>
      </c>
      <c r="C20" s="7" t="s">
        <v>27</v>
      </c>
      <c r="D20" s="7" t="s">
        <v>56</v>
      </c>
      <c r="E20" s="7"/>
      <c r="F20" s="7" t="s">
        <v>20</v>
      </c>
      <c r="G20" s="7" t="s">
        <v>23</v>
      </c>
      <c r="H20" s="7" t="s">
        <v>22</v>
      </c>
      <c r="I20" s="8" t="s">
        <v>57</v>
      </c>
      <c r="J20" s="9">
        <v>163050000</v>
      </c>
      <c r="K20" s="9">
        <v>0</v>
      </c>
      <c r="L20" s="9">
        <v>49042722</v>
      </c>
      <c r="M20" s="9">
        <v>114007278</v>
      </c>
      <c r="N20" s="9">
        <v>0</v>
      </c>
      <c r="O20" s="13">
        <f t="shared" si="5"/>
        <v>114007278</v>
      </c>
      <c r="P20" s="9">
        <v>108507278</v>
      </c>
      <c r="Q20" s="9">
        <v>5500000</v>
      </c>
      <c r="R20" s="9">
        <v>108507278</v>
      </c>
      <c r="S20" s="9">
        <v>108507278</v>
      </c>
      <c r="T20" s="9">
        <v>108507278</v>
      </c>
      <c r="U20" s="10">
        <f t="shared" si="0"/>
        <v>5500000</v>
      </c>
      <c r="V20" s="11">
        <f t="shared" si="1"/>
        <v>0.95175746586985432</v>
      </c>
      <c r="W20" s="11">
        <f t="shared" si="2"/>
        <v>0.95175746586985432</v>
      </c>
      <c r="X20" s="11">
        <f t="shared" si="3"/>
        <v>0.95175746586985432</v>
      </c>
    </row>
    <row r="21" spans="1:24" ht="102.75" thickTop="1" thickBot="1" x14ac:dyDescent="0.3">
      <c r="A21" s="7" t="s">
        <v>25</v>
      </c>
      <c r="B21" s="7" t="s">
        <v>55</v>
      </c>
      <c r="C21" s="7" t="s">
        <v>27</v>
      </c>
      <c r="D21" s="7" t="s">
        <v>58</v>
      </c>
      <c r="E21" s="7"/>
      <c r="F21" s="7" t="s">
        <v>20</v>
      </c>
      <c r="G21" s="7" t="s">
        <v>23</v>
      </c>
      <c r="H21" s="7" t="s">
        <v>22</v>
      </c>
      <c r="I21" s="8" t="s">
        <v>59</v>
      </c>
      <c r="J21" s="9">
        <v>300000000</v>
      </c>
      <c r="K21" s="9">
        <v>0</v>
      </c>
      <c r="L21" s="9">
        <v>24180865</v>
      </c>
      <c r="M21" s="9">
        <v>275819135</v>
      </c>
      <c r="N21" s="9">
        <v>0</v>
      </c>
      <c r="O21" s="13">
        <f t="shared" si="5"/>
        <v>275819135</v>
      </c>
      <c r="P21" s="9">
        <v>270819135</v>
      </c>
      <c r="Q21" s="9">
        <v>5000000</v>
      </c>
      <c r="R21" s="9">
        <v>270819135</v>
      </c>
      <c r="S21" s="9">
        <v>270819135</v>
      </c>
      <c r="T21" s="9">
        <v>270819135</v>
      </c>
      <c r="U21" s="10">
        <f t="shared" si="0"/>
        <v>5000000</v>
      </c>
      <c r="V21" s="11">
        <f t="shared" si="1"/>
        <v>0.98187217866519672</v>
      </c>
      <c r="W21" s="11">
        <f t="shared" si="2"/>
        <v>0.98187217866519672</v>
      </c>
      <c r="X21" s="11">
        <f t="shared" si="3"/>
        <v>0.98187217866519672</v>
      </c>
    </row>
    <row r="22" spans="1:24" ht="69" thickTop="1" thickBot="1" x14ac:dyDescent="0.3">
      <c r="A22" s="7" t="s">
        <v>25</v>
      </c>
      <c r="B22" s="7" t="s">
        <v>55</v>
      </c>
      <c r="C22" s="7" t="s">
        <v>27</v>
      </c>
      <c r="D22" s="7" t="s">
        <v>60</v>
      </c>
      <c r="E22" s="7"/>
      <c r="F22" s="7" t="s">
        <v>20</v>
      </c>
      <c r="G22" s="7" t="s">
        <v>23</v>
      </c>
      <c r="H22" s="7" t="s">
        <v>22</v>
      </c>
      <c r="I22" s="8" t="s">
        <v>61</v>
      </c>
      <c r="J22" s="9">
        <v>144200574</v>
      </c>
      <c r="K22" s="9">
        <v>0</v>
      </c>
      <c r="L22" s="9">
        <v>94679611</v>
      </c>
      <c r="M22" s="9">
        <v>49520963</v>
      </c>
      <c r="N22" s="9">
        <v>0</v>
      </c>
      <c r="O22" s="13">
        <f t="shared" si="5"/>
        <v>49520963</v>
      </c>
      <c r="P22" s="9">
        <v>0</v>
      </c>
      <c r="Q22" s="9">
        <v>49520963</v>
      </c>
      <c r="R22" s="9">
        <v>0</v>
      </c>
      <c r="S22" s="9">
        <v>0</v>
      </c>
      <c r="T22" s="9">
        <v>0</v>
      </c>
      <c r="U22" s="10">
        <f t="shared" si="0"/>
        <v>49520963</v>
      </c>
      <c r="V22" s="11">
        <f t="shared" si="1"/>
        <v>0</v>
      </c>
      <c r="W22" s="11">
        <f t="shared" si="2"/>
        <v>0</v>
      </c>
      <c r="X22" s="11">
        <f t="shared" si="3"/>
        <v>0</v>
      </c>
    </row>
    <row r="23" spans="1:24" ht="33.75" customHeight="1" thickTop="1" thickBot="1" x14ac:dyDescent="0.3">
      <c r="A23" s="24" t="s">
        <v>25</v>
      </c>
      <c r="B23" s="24"/>
      <c r="C23" s="24"/>
      <c r="D23" s="24"/>
      <c r="E23" s="24"/>
      <c r="F23" s="24"/>
      <c r="G23" s="24"/>
      <c r="H23" s="24"/>
      <c r="I23" s="25" t="s">
        <v>71</v>
      </c>
      <c r="J23" s="26">
        <f t="shared" ref="J23:T23" si="6">SUM(J10:J22)</f>
        <v>68902779948</v>
      </c>
      <c r="K23" s="26">
        <f t="shared" si="6"/>
        <v>23780476336</v>
      </c>
      <c r="L23" s="26">
        <f t="shared" si="6"/>
        <v>203731487</v>
      </c>
      <c r="M23" s="26">
        <f t="shared" si="6"/>
        <v>92479524797</v>
      </c>
      <c r="N23" s="26">
        <f t="shared" si="6"/>
        <v>0</v>
      </c>
      <c r="O23" s="26">
        <f t="shared" si="6"/>
        <v>92479524797</v>
      </c>
      <c r="P23" s="26">
        <f t="shared" si="6"/>
        <v>92054186035.149994</v>
      </c>
      <c r="Q23" s="26">
        <f t="shared" si="6"/>
        <v>425338761.85000002</v>
      </c>
      <c r="R23" s="26">
        <f t="shared" si="6"/>
        <v>92054186035.149994</v>
      </c>
      <c r="S23" s="26">
        <f t="shared" si="6"/>
        <v>38136525482.150002</v>
      </c>
      <c r="T23" s="26">
        <f t="shared" si="6"/>
        <v>38136525482.150002</v>
      </c>
      <c r="U23" s="27">
        <f t="shared" si="0"/>
        <v>425338761.8500061</v>
      </c>
      <c r="V23" s="28">
        <f t="shared" si="1"/>
        <v>0.99540072504931598</v>
      </c>
      <c r="W23" s="28">
        <f t="shared" si="2"/>
        <v>0.41237804331134642</v>
      </c>
      <c r="X23" s="28">
        <f t="shared" si="3"/>
        <v>0.41237804331134642</v>
      </c>
    </row>
    <row r="24" spans="1:24" ht="46.5" thickTop="1" thickBot="1" x14ac:dyDescent="0.3">
      <c r="A24" s="7" t="s">
        <v>25</v>
      </c>
      <c r="B24" s="7" t="s">
        <v>62</v>
      </c>
      <c r="C24" s="7" t="s">
        <v>27</v>
      </c>
      <c r="D24" s="7" t="s">
        <v>56</v>
      </c>
      <c r="E24" s="7"/>
      <c r="F24" s="7" t="s">
        <v>20</v>
      </c>
      <c r="G24" s="7" t="s">
        <v>23</v>
      </c>
      <c r="H24" s="7" t="s">
        <v>22</v>
      </c>
      <c r="I24" s="8" t="s">
        <v>63</v>
      </c>
      <c r="J24" s="9">
        <v>2246121120</v>
      </c>
      <c r="K24" s="9">
        <v>0</v>
      </c>
      <c r="L24" s="9">
        <v>962321</v>
      </c>
      <c r="M24" s="9">
        <v>2245158799</v>
      </c>
      <c r="N24" s="9">
        <v>0</v>
      </c>
      <c r="O24" s="13">
        <f>+M24-N24</f>
        <v>2245158799</v>
      </c>
      <c r="P24" s="9">
        <v>2230091119.1999998</v>
      </c>
      <c r="Q24" s="9">
        <v>15067679.800000001</v>
      </c>
      <c r="R24" s="9">
        <v>2230091119.1999998</v>
      </c>
      <c r="S24" s="9">
        <v>1851980728</v>
      </c>
      <c r="T24" s="9">
        <v>1851980728</v>
      </c>
      <c r="U24" s="10">
        <f t="shared" si="0"/>
        <v>15067679.800000191</v>
      </c>
      <c r="V24" s="11">
        <f t="shared" si="1"/>
        <v>0.99328881333172903</v>
      </c>
      <c r="W24" s="11">
        <f t="shared" si="2"/>
        <v>0.82487738899577057</v>
      </c>
      <c r="X24" s="11">
        <f t="shared" si="3"/>
        <v>0.82487738899577057</v>
      </c>
    </row>
    <row r="25" spans="1:24" ht="57.75" thickTop="1" thickBot="1" x14ac:dyDescent="0.3">
      <c r="A25" s="7" t="s">
        <v>25</v>
      </c>
      <c r="B25" s="7" t="s">
        <v>62</v>
      </c>
      <c r="C25" s="7" t="s">
        <v>27</v>
      </c>
      <c r="D25" s="7" t="s">
        <v>58</v>
      </c>
      <c r="E25" s="7"/>
      <c r="F25" s="7" t="s">
        <v>20</v>
      </c>
      <c r="G25" s="7" t="s">
        <v>23</v>
      </c>
      <c r="H25" s="7" t="s">
        <v>22</v>
      </c>
      <c r="I25" s="8" t="s">
        <v>64</v>
      </c>
      <c r="J25" s="9">
        <v>1278000000</v>
      </c>
      <c r="K25" s="9">
        <v>0</v>
      </c>
      <c r="L25" s="9">
        <v>52172486</v>
      </c>
      <c r="M25" s="9">
        <v>1225827514</v>
      </c>
      <c r="N25" s="9">
        <v>0</v>
      </c>
      <c r="O25" s="13">
        <f>+M25-N25</f>
        <v>1225827514</v>
      </c>
      <c r="P25" s="9">
        <v>1117909247</v>
      </c>
      <c r="Q25" s="9">
        <v>107918267</v>
      </c>
      <c r="R25" s="9">
        <v>1117909247</v>
      </c>
      <c r="S25" s="9">
        <v>1036767630</v>
      </c>
      <c r="T25" s="9">
        <v>1036767630</v>
      </c>
      <c r="U25" s="10">
        <f t="shared" si="0"/>
        <v>107918267</v>
      </c>
      <c r="V25" s="11">
        <f t="shared" si="1"/>
        <v>0.91196292645785726</v>
      </c>
      <c r="W25" s="11">
        <f t="shared" si="2"/>
        <v>0.84576958679685832</v>
      </c>
      <c r="X25" s="11">
        <f t="shared" si="3"/>
        <v>0.84576958679685832</v>
      </c>
    </row>
    <row r="26" spans="1:24" ht="34.5" customHeight="1" thickTop="1" thickBot="1" x14ac:dyDescent="0.3">
      <c r="A26" s="24" t="s">
        <v>25</v>
      </c>
      <c r="B26" s="24"/>
      <c r="C26" s="24"/>
      <c r="D26" s="24"/>
      <c r="E26" s="24"/>
      <c r="F26" s="24"/>
      <c r="G26" s="24"/>
      <c r="H26" s="24"/>
      <c r="I26" s="25" t="s">
        <v>72</v>
      </c>
      <c r="J26" s="26">
        <f>SUM(J24:J25)</f>
        <v>3524121120</v>
      </c>
      <c r="K26" s="26">
        <f t="shared" ref="K26:T26" si="7">SUM(K24:K25)</f>
        <v>0</v>
      </c>
      <c r="L26" s="26">
        <f t="shared" si="7"/>
        <v>53134807</v>
      </c>
      <c r="M26" s="26">
        <f t="shared" si="7"/>
        <v>3470986313</v>
      </c>
      <c r="N26" s="26">
        <f t="shared" si="7"/>
        <v>0</v>
      </c>
      <c r="O26" s="26">
        <f t="shared" si="7"/>
        <v>3470986313</v>
      </c>
      <c r="P26" s="26">
        <f t="shared" si="7"/>
        <v>3348000366.1999998</v>
      </c>
      <c r="Q26" s="26">
        <f t="shared" si="7"/>
        <v>122985946.8</v>
      </c>
      <c r="R26" s="26">
        <f t="shared" si="7"/>
        <v>3348000366.1999998</v>
      </c>
      <c r="S26" s="26">
        <f t="shared" si="7"/>
        <v>2888748358</v>
      </c>
      <c r="T26" s="26">
        <f t="shared" si="7"/>
        <v>2888748358</v>
      </c>
      <c r="U26" s="27">
        <f t="shared" si="0"/>
        <v>122985946.80000019</v>
      </c>
      <c r="V26" s="28">
        <f t="shared" si="1"/>
        <v>0.96456743538878942</v>
      </c>
      <c r="W26" s="28">
        <f t="shared" si="2"/>
        <v>0.83225576176450911</v>
      </c>
      <c r="X26" s="28">
        <f t="shared" si="3"/>
        <v>0.83225576176450911</v>
      </c>
    </row>
    <row r="27" spans="1:24" ht="46.5" thickTop="1" thickBot="1" x14ac:dyDescent="0.3">
      <c r="A27" s="7" t="s">
        <v>25</v>
      </c>
      <c r="B27" s="7" t="s">
        <v>31</v>
      </c>
      <c r="C27" s="7" t="s">
        <v>27</v>
      </c>
      <c r="D27" s="7" t="s">
        <v>36</v>
      </c>
      <c r="E27" s="7"/>
      <c r="F27" s="7" t="s">
        <v>20</v>
      </c>
      <c r="G27" s="7" t="s">
        <v>23</v>
      </c>
      <c r="H27" s="7" t="s">
        <v>22</v>
      </c>
      <c r="I27" s="8" t="s">
        <v>37</v>
      </c>
      <c r="J27" s="9">
        <v>4500000000</v>
      </c>
      <c r="K27" s="9">
        <v>0</v>
      </c>
      <c r="L27" s="9">
        <v>0</v>
      </c>
      <c r="M27" s="9">
        <v>4500000000</v>
      </c>
      <c r="N27" s="9">
        <v>0</v>
      </c>
      <c r="O27" s="13">
        <f>+M27-N27</f>
        <v>4500000000</v>
      </c>
      <c r="P27" s="9">
        <v>4193559916.4099998</v>
      </c>
      <c r="Q27" s="9">
        <v>306440083.58999997</v>
      </c>
      <c r="R27" s="9">
        <v>4193559916.4099998</v>
      </c>
      <c r="S27" s="9">
        <v>2311779216.4099998</v>
      </c>
      <c r="T27" s="9">
        <v>2311779216.4099998</v>
      </c>
      <c r="U27" s="10">
        <f t="shared" si="0"/>
        <v>306440083.59000015</v>
      </c>
      <c r="V27" s="11">
        <f t="shared" si="1"/>
        <v>0.93190220364666665</v>
      </c>
      <c r="W27" s="11">
        <f t="shared" si="2"/>
        <v>0.5137287147577777</v>
      </c>
      <c r="X27" s="11">
        <f t="shared" si="3"/>
        <v>0.5137287147577777</v>
      </c>
    </row>
    <row r="28" spans="1:24" ht="57.75" thickTop="1" thickBot="1" x14ac:dyDescent="0.3">
      <c r="A28" s="7" t="s">
        <v>25</v>
      </c>
      <c r="B28" s="7" t="s">
        <v>31</v>
      </c>
      <c r="C28" s="7" t="s">
        <v>27</v>
      </c>
      <c r="D28" s="7" t="s">
        <v>48</v>
      </c>
      <c r="E28" s="7"/>
      <c r="F28" s="7" t="s">
        <v>20</v>
      </c>
      <c r="G28" s="7" t="s">
        <v>21</v>
      </c>
      <c r="H28" s="7" t="s">
        <v>22</v>
      </c>
      <c r="I28" s="8" t="s">
        <v>49</v>
      </c>
      <c r="J28" s="9">
        <v>126948897025</v>
      </c>
      <c r="K28" s="9">
        <v>0</v>
      </c>
      <c r="L28" s="9">
        <v>68191739968</v>
      </c>
      <c r="M28" s="9">
        <v>58757157057</v>
      </c>
      <c r="N28" s="9">
        <v>0</v>
      </c>
      <c r="O28" s="13">
        <f>+M28-N28</f>
        <v>58757157057</v>
      </c>
      <c r="P28" s="9">
        <v>58757157057</v>
      </c>
      <c r="Q28" s="9">
        <v>0</v>
      </c>
      <c r="R28" s="9">
        <v>58757157057</v>
      </c>
      <c r="S28" s="9">
        <v>0</v>
      </c>
      <c r="T28" s="9">
        <v>0</v>
      </c>
      <c r="U28" s="10">
        <f t="shared" si="0"/>
        <v>0</v>
      </c>
      <c r="V28" s="11">
        <f t="shared" si="1"/>
        <v>1</v>
      </c>
      <c r="W28" s="11">
        <f t="shared" si="2"/>
        <v>0</v>
      </c>
      <c r="X28" s="11">
        <f t="shared" si="3"/>
        <v>0</v>
      </c>
    </row>
    <row r="29" spans="1:24" ht="33.75" customHeight="1" thickTop="1" thickBot="1" x14ac:dyDescent="0.3">
      <c r="A29" s="24" t="s">
        <v>25</v>
      </c>
      <c r="B29" s="24"/>
      <c r="C29" s="24"/>
      <c r="D29" s="24"/>
      <c r="E29" s="24"/>
      <c r="F29" s="24"/>
      <c r="G29" s="24"/>
      <c r="H29" s="24"/>
      <c r="I29" s="25" t="s">
        <v>73</v>
      </c>
      <c r="J29" s="26">
        <f>+J27+J28</f>
        <v>131448897025</v>
      </c>
      <c r="K29" s="26">
        <f t="shared" ref="K29:T29" si="8">+K27+K28</f>
        <v>0</v>
      </c>
      <c r="L29" s="26">
        <f t="shared" si="8"/>
        <v>68191739968</v>
      </c>
      <c r="M29" s="26">
        <f t="shared" si="8"/>
        <v>63257157057</v>
      </c>
      <c r="N29" s="26">
        <f t="shared" si="8"/>
        <v>0</v>
      </c>
      <c r="O29" s="26">
        <f t="shared" si="8"/>
        <v>63257157057</v>
      </c>
      <c r="P29" s="26">
        <f t="shared" si="8"/>
        <v>62950716973.410004</v>
      </c>
      <c r="Q29" s="26">
        <f t="shared" si="8"/>
        <v>306440083.58999997</v>
      </c>
      <c r="R29" s="26">
        <f t="shared" si="8"/>
        <v>62950716973.410004</v>
      </c>
      <c r="S29" s="26">
        <f t="shared" si="8"/>
        <v>2311779216.4099998</v>
      </c>
      <c r="T29" s="26">
        <f t="shared" si="8"/>
        <v>2311779216.4099998</v>
      </c>
      <c r="U29" s="27">
        <f t="shared" si="0"/>
        <v>306440083.58999634</v>
      </c>
      <c r="V29" s="28">
        <f t="shared" si="1"/>
        <v>0.99515564565581305</v>
      </c>
      <c r="W29" s="28">
        <f t="shared" si="2"/>
        <v>3.6545733699775554E-2</v>
      </c>
      <c r="X29" s="28">
        <f t="shared" si="3"/>
        <v>3.6545733699775554E-2</v>
      </c>
    </row>
    <row r="30" spans="1:24" ht="33.75" customHeight="1" thickTop="1" thickBot="1" x14ac:dyDescent="0.3">
      <c r="A30" s="7"/>
      <c r="B30" s="7"/>
      <c r="C30" s="7"/>
      <c r="D30" s="7"/>
      <c r="E30" s="7"/>
      <c r="F30" s="7"/>
      <c r="G30" s="7"/>
      <c r="H30" s="7"/>
      <c r="I30" s="8" t="s">
        <v>83</v>
      </c>
      <c r="J30" s="9">
        <f t="shared" ref="J30:T30" si="9">+J9+J23+J26+J29</f>
        <v>228667186093</v>
      </c>
      <c r="K30" s="9">
        <f t="shared" si="9"/>
        <v>23780476336</v>
      </c>
      <c r="L30" s="9">
        <f t="shared" si="9"/>
        <v>68448606262</v>
      </c>
      <c r="M30" s="9">
        <f t="shared" si="9"/>
        <v>183999056167</v>
      </c>
      <c r="N30" s="9">
        <f t="shared" si="9"/>
        <v>0</v>
      </c>
      <c r="O30" s="9">
        <f t="shared" si="9"/>
        <v>183999056167</v>
      </c>
      <c r="P30" s="9">
        <f t="shared" si="9"/>
        <v>182446602737.91998</v>
      </c>
      <c r="Q30" s="9">
        <f t="shared" si="9"/>
        <v>1552453429.0799999</v>
      </c>
      <c r="R30" s="9">
        <f t="shared" si="9"/>
        <v>182446602737.91998</v>
      </c>
      <c r="S30" s="9">
        <f t="shared" si="9"/>
        <v>59697182262.419998</v>
      </c>
      <c r="T30" s="9">
        <f t="shared" si="9"/>
        <v>59697182262.419998</v>
      </c>
      <c r="U30" s="10">
        <f t="shared" si="0"/>
        <v>1552453429.0800171</v>
      </c>
      <c r="V30" s="11">
        <f t="shared" si="1"/>
        <v>0.9915627098235168</v>
      </c>
      <c r="W30" s="11">
        <f t="shared" si="2"/>
        <v>0.32444287218646406</v>
      </c>
      <c r="X30" s="11">
        <f t="shared" si="3"/>
        <v>0.32444287218646406</v>
      </c>
    </row>
    <row r="31" spans="1:24" ht="15.75" thickTop="1" x14ac:dyDescent="0.25">
      <c r="A31" s="14" t="s">
        <v>78</v>
      </c>
      <c r="B31" s="14"/>
      <c r="C31" s="14"/>
      <c r="D31" s="14"/>
      <c r="E31" s="14"/>
      <c r="F31" s="15"/>
      <c r="G31" s="15"/>
      <c r="H31" s="16"/>
      <c r="I31" s="16"/>
      <c r="J31" s="17"/>
      <c r="K31" s="16"/>
      <c r="L31" s="16"/>
      <c r="M31" s="15"/>
      <c r="N31" s="15"/>
      <c r="O31" s="15"/>
      <c r="S31" s="18"/>
      <c r="T31" s="19"/>
    </row>
    <row r="32" spans="1:24" x14ac:dyDescent="0.25">
      <c r="A32" s="15" t="s">
        <v>79</v>
      </c>
      <c r="B32" s="15"/>
      <c r="C32" s="15"/>
      <c r="D32" s="15"/>
      <c r="E32" s="15"/>
      <c r="F32" s="15"/>
      <c r="G32" s="15"/>
      <c r="H32" s="16"/>
      <c r="I32" s="16"/>
      <c r="J32" s="17"/>
      <c r="K32" s="16"/>
      <c r="L32" s="16"/>
      <c r="M32" s="15"/>
      <c r="N32" s="15"/>
      <c r="O32" s="15"/>
      <c r="S32" s="20"/>
      <c r="T32" s="19"/>
    </row>
    <row r="33" spans="1:24" x14ac:dyDescent="0.25">
      <c r="A33" s="15" t="s">
        <v>80</v>
      </c>
      <c r="B33" s="15"/>
      <c r="C33" s="15"/>
      <c r="D33" s="15"/>
      <c r="E33" s="15"/>
      <c r="F33" s="15"/>
      <c r="G33" s="15"/>
      <c r="H33" s="16"/>
      <c r="I33" s="16"/>
      <c r="J33" s="17"/>
      <c r="K33" s="16"/>
      <c r="L33" s="16"/>
      <c r="M33" s="15"/>
      <c r="N33" s="15"/>
      <c r="O33" s="15"/>
      <c r="T33" s="19"/>
    </row>
    <row r="34" spans="1:24" x14ac:dyDescent="0.25">
      <c r="A34" s="15" t="s">
        <v>81</v>
      </c>
      <c r="B34" s="15"/>
      <c r="C34" s="15"/>
      <c r="D34" s="15"/>
      <c r="E34" s="15"/>
      <c r="F34" s="15"/>
      <c r="G34" s="15"/>
      <c r="H34" s="16"/>
      <c r="I34" s="16"/>
      <c r="J34" s="17"/>
      <c r="K34" s="16"/>
      <c r="L34" s="21"/>
      <c r="M34" s="15"/>
      <c r="N34" s="15"/>
      <c r="O34" s="15"/>
      <c r="T34" s="19"/>
      <c r="U34" s="3"/>
      <c r="V34" s="4"/>
      <c r="W34" s="4"/>
      <c r="X34" s="4"/>
    </row>
    <row r="35" spans="1:24" x14ac:dyDescent="0.25">
      <c r="C35" s="19"/>
      <c r="D35" s="3"/>
      <c r="E35" s="4"/>
      <c r="F35" s="4"/>
      <c r="G35" s="4"/>
    </row>
    <row r="36" spans="1:24" x14ac:dyDescent="0.25">
      <c r="C36" s="22"/>
      <c r="D36" s="3"/>
      <c r="E36" s="4"/>
      <c r="F36" s="4"/>
      <c r="G36" s="4"/>
    </row>
    <row r="37" spans="1:24" x14ac:dyDescent="0.25">
      <c r="A37" s="23"/>
      <c r="B37" s="23"/>
      <c r="C37" s="22"/>
      <c r="D37" s="3"/>
      <c r="E37" s="3"/>
      <c r="F37" s="3"/>
      <c r="G37" s="3"/>
    </row>
    <row r="38" spans="1:24" x14ac:dyDescent="0.25">
      <c r="A38" s="23"/>
      <c r="B38" s="23"/>
      <c r="C38" s="22"/>
      <c r="D38" s="3"/>
      <c r="E38" s="3"/>
      <c r="F38" s="3"/>
      <c r="G38" s="3"/>
    </row>
    <row r="39" spans="1:24" x14ac:dyDescent="0.25">
      <c r="A39" s="23"/>
      <c r="B39" s="23"/>
      <c r="C39" s="22"/>
      <c r="D39" s="3"/>
      <c r="E39" s="3"/>
      <c r="F39" s="3"/>
      <c r="G39" s="3"/>
    </row>
    <row r="40" spans="1:24" x14ac:dyDescent="0.25">
      <c r="A40" s="2"/>
      <c r="B40" s="2"/>
      <c r="C40" s="2"/>
      <c r="D40" s="2"/>
      <c r="E40" s="2"/>
      <c r="F40" s="2"/>
      <c r="G40" s="2"/>
    </row>
    <row r="41" spans="1:24" x14ac:dyDescent="0.25">
      <c r="A41" s="2"/>
      <c r="B41" s="2"/>
      <c r="C41" s="2"/>
      <c r="D41" s="2"/>
      <c r="E41" s="2"/>
      <c r="F41" s="2"/>
      <c r="G41" s="2"/>
    </row>
    <row r="42" spans="1:24" x14ac:dyDescent="0.25">
      <c r="A42" s="2"/>
      <c r="B42" s="2"/>
      <c r="C42" s="2"/>
      <c r="D42" s="2"/>
      <c r="E42" s="2"/>
      <c r="F42" s="2"/>
      <c r="G42" s="2"/>
    </row>
    <row r="43" spans="1:24" x14ac:dyDescent="0.25">
      <c r="A43" s="2"/>
      <c r="B43" s="2"/>
      <c r="C43" s="2"/>
      <c r="D43" s="2"/>
      <c r="E43" s="2"/>
      <c r="F43" s="2"/>
      <c r="G43" s="2"/>
    </row>
    <row r="44" spans="1:24" x14ac:dyDescent="0.25">
      <c r="J44" s="2"/>
      <c r="K44" s="2"/>
      <c r="L44" s="2"/>
      <c r="M44" s="2"/>
      <c r="N44" s="2"/>
      <c r="O44" s="2"/>
      <c r="P44" s="2"/>
      <c r="Q44" s="2"/>
      <c r="R44" s="2"/>
      <c r="S44" s="2"/>
      <c r="T44" s="2"/>
      <c r="U44" s="2"/>
      <c r="V44" s="2"/>
      <c r="W44" s="2"/>
      <c r="X44" s="2"/>
    </row>
    <row r="45" spans="1:24" x14ac:dyDescent="0.25">
      <c r="J45" s="2"/>
      <c r="K45" s="2"/>
      <c r="L45" s="2"/>
      <c r="M45" s="2"/>
      <c r="N45" s="2"/>
      <c r="O45" s="2"/>
      <c r="P45" s="2"/>
      <c r="Q45" s="2"/>
      <c r="R45" s="2"/>
      <c r="S45" s="2"/>
      <c r="T45" s="2"/>
      <c r="U45" s="2"/>
      <c r="V45" s="2"/>
      <c r="W45" s="2"/>
      <c r="X45" s="2"/>
    </row>
    <row r="46" spans="1:24" x14ac:dyDescent="0.25">
      <c r="J46" s="2"/>
      <c r="K46" s="2"/>
      <c r="L46" s="2"/>
      <c r="M46" s="2"/>
      <c r="N46" s="2"/>
      <c r="O46" s="2"/>
      <c r="P46" s="2"/>
      <c r="Q46" s="2"/>
      <c r="R46" s="2"/>
      <c r="S46" s="2"/>
      <c r="T46" s="2"/>
      <c r="U46" s="2"/>
      <c r="V46" s="2"/>
      <c r="W46" s="2"/>
      <c r="X46" s="2"/>
    </row>
    <row r="47" spans="1:24" x14ac:dyDescent="0.25">
      <c r="J47" s="2"/>
      <c r="K47" s="2"/>
      <c r="L47" s="2"/>
      <c r="M47" s="2"/>
      <c r="N47" s="2"/>
      <c r="O47" s="2"/>
      <c r="P47" s="2"/>
      <c r="Q47" s="2"/>
      <c r="R47" s="2"/>
      <c r="S47" s="2"/>
      <c r="T47" s="2"/>
      <c r="U47" s="2"/>
      <c r="V47" s="2"/>
      <c r="W47" s="2"/>
      <c r="X47" s="2"/>
    </row>
    <row r="48" spans="1:24" x14ac:dyDescent="0.25">
      <c r="J48" s="2"/>
      <c r="K48" s="2"/>
      <c r="L48" s="2"/>
      <c r="M48" s="2"/>
      <c r="N48" s="2"/>
      <c r="O48" s="2"/>
      <c r="P48" s="2"/>
      <c r="Q48" s="2"/>
      <c r="R48" s="2"/>
      <c r="S48" s="2"/>
      <c r="T48" s="2"/>
      <c r="U48" s="2"/>
      <c r="V48" s="2"/>
      <c r="W48" s="2"/>
      <c r="X48" s="2"/>
    </row>
    <row r="49" spans="10:24" x14ac:dyDescent="0.25">
      <c r="J49" s="2"/>
      <c r="K49" s="2"/>
      <c r="L49" s="2"/>
      <c r="M49" s="2"/>
      <c r="N49" s="2"/>
      <c r="O49" s="2"/>
      <c r="P49" s="2"/>
      <c r="Q49" s="2"/>
      <c r="R49" s="2"/>
      <c r="S49" s="2"/>
      <c r="T49" s="2"/>
      <c r="U49" s="2"/>
      <c r="V49" s="2"/>
      <c r="W49" s="2"/>
      <c r="X49" s="2"/>
    </row>
    <row r="63" spans="10:24" ht="33.950000000000003" customHeight="1" x14ac:dyDescent="0.25"/>
  </sheetData>
  <mergeCells count="4">
    <mergeCell ref="A1:X1"/>
    <mergeCell ref="A2:X2"/>
    <mergeCell ref="A3:X3"/>
    <mergeCell ref="T4:X4"/>
  </mergeCells>
  <printOptions horizontalCentered="1"/>
  <pageMargins left="0.19685039370078741"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EJECUCIÒN GASTOS DE INVERSIÒN</vt:lpstr>
      <vt:lpstr>'EJECUCIÒN GASTOS DE INVERSIÒN'!Títulos_a_imprimir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2021-01-28T02:34:59Z</cp:lastPrinted>
  <dcterms:created xsi:type="dcterms:W3CDTF">2021-01-21T13:13:49Z</dcterms:created>
  <dcterms:modified xsi:type="dcterms:W3CDTF">2021-01-28T02:35:04Z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