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<sst xmlns="http://schemas.openxmlformats.org/spreadsheetml/2006/main" count="77" uniqueCount="34">
  <si>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</si>
  <si>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</si>
  <si>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</si>
  <si>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</si>
  <si>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</si>
  <si>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</si>
  <si>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</si>
  <si>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</si>
  <si>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</si>
  <si>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</si>
  <si>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</si>
  <si>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</si>
  <si>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</si>
  <si>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</si>
  <si>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</si>
  <si>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</si>
  <si>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</si>
  <si>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</si>
  <si>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</si>
  <si>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</si>
  <si>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</si>
  <si>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</si>
  <si>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</si>
  <si>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</si>
  <si>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</si>
  <si>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</si>
  <si>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</si>
  <si>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</si>
  <si>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</si>
  <si>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</si>
  <si>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INFORME DE EJECUCIÓN PRESUPUESTAL ACUMULADA DICIEMBRE 31 DE 2020</t>
  </si>
  <si>
    <t>GENERADO : ENERO 21 DE 2021</t>
  </si>
  <si>
    <t>RESERVAS PRESUPUESTALES ($)</t>
  </si>
  <si>
    <t>INFORME DE EJECUCIÓN PRESUPUESTAL ACUMULADA CON CORTE AL 31 DE DICIEMBRE DE 2020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</si>
</sst>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  <numFmt numFmtId="202" formatCode="#,##0.00_ ;\-#,##0.00\ 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b/>
      <sz val="10"/>
      <color theme="1" tint="0.04998999834060669"/>
      <name val="Arial Narrow"/>
      <family val="2"/>
    </font>
    <font>
      <b/>
      <sz val="10"/>
      <color theme="1" tint="0.04998999834060669"/>
      <name val="Arial"/>
      <family val="2"/>
    </font>
    <font>
      <sz val="9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4" fillId="33" borderId="11" xfId="0" applyFont="1" applyFill="1" applyBorder="1" applyAlignment="1">
      <alignment/>
    </xf>
    <xf numFmtId="0" fontId="55" fillId="33" borderId="12" xfId="0" applyFont="1" applyFill="1" applyBorder="1" applyAlignment="1">
      <alignment horizontal="center" vertical="center"/>
    </xf>
    <xf numFmtId="4" fontId="55" fillId="33" borderId="12" xfId="0" applyNumberFormat="1" applyFont="1" applyFill="1" applyBorder="1" applyAlignment="1">
      <alignment horizontal="center" vertical="justify" wrapText="1"/>
    </xf>
    <xf numFmtId="200" fontId="0" fillId="0" borderId="0" xfId="0" applyNumberFormat="1" applyAlignment="1">
      <alignment/>
    </xf>
    <xf numFmtId="198" fontId="56" fillId="0" borderId="0" xfId="0" applyNumberFormat="1" applyFont="1" applyFill="1" applyBorder="1" applyAlignment="1">
      <alignment horizontal="right" vertical="center" wrapText="1" readingOrder="1"/>
    </xf>
    <xf numFmtId="4" fontId="57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10" fontId="6" fillId="34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58" fillId="35" borderId="0" xfId="0" applyNumberFormat="1" applyFont="1" applyFill="1" applyBorder="1" applyAlignment="1">
      <alignment horizontal="right" vertical="center" wrapText="1"/>
    </xf>
    <xf numFmtId="10" fontId="6" fillId="0" borderId="13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0" fontId="6" fillId="34" borderId="13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4" fontId="5" fillId="0" borderId="1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right" vertical="center" wrapText="1" readingOrder="1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4" fontId="6" fillId="34" borderId="15" xfId="0" applyNumberFormat="1" applyFont="1" applyFill="1" applyBorder="1" applyAlignment="1">
      <alignment horizontal="right" vertical="center" wrapText="1"/>
    </xf>
    <xf numFmtId="10" fontId="6" fillId="34" borderId="15" xfId="0" applyNumberFormat="1" applyFont="1" applyFill="1" applyBorder="1" applyAlignment="1">
      <alignment horizontal="right" vertical="center" wrapText="1"/>
    </xf>
    <xf numFmtId="10" fontId="6" fillId="34" borderId="16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59" fillId="34" borderId="0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left" vertical="center"/>
    </xf>
    <xf numFmtId="201" fontId="0" fillId="0" borderId="0" xfId="0" applyNumberFormat="1" applyAlignment="1">
      <alignment/>
    </xf>
    <xf numFmtId="4" fontId="6" fillId="34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8" fillId="34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8" fillId="36" borderId="12" xfId="0" applyFont="1" applyFill="1" applyBorder="1" applyAlignment="1">
      <alignment horizontal="center" vertical="justify" wrapText="1"/>
    </xf>
    <xf numFmtId="0" fontId="6" fillId="34" borderId="20" xfId="0" applyFont="1" applyFill="1" applyBorder="1" applyAlignment="1">
      <alignment vertical="center"/>
    </xf>
    <xf numFmtId="4" fontId="6" fillId="34" borderId="20" xfId="0" applyNumberFormat="1" applyFont="1" applyFill="1" applyBorder="1" applyAlignment="1">
      <alignment horizontal="center" vertical="center" wrapText="1"/>
    </xf>
    <xf numFmtId="4" fontId="59" fillId="34" borderId="20" xfId="0" applyNumberFormat="1" applyFont="1" applyFill="1" applyBorder="1" applyAlignment="1">
      <alignment horizontal="center" vertical="center" wrapText="1"/>
    </xf>
    <xf numFmtId="4" fontId="6" fillId="34" borderId="20" xfId="0" applyNumberFormat="1" applyFont="1" applyFill="1" applyBorder="1" applyAlignment="1">
      <alignment horizontal="right" vertical="center" wrapText="1"/>
    </xf>
    <xf numFmtId="4" fontId="6" fillId="34" borderId="21" xfId="0" applyNumberFormat="1" applyFont="1" applyFill="1" applyBorder="1" applyAlignment="1">
      <alignment horizontal="right" vertical="center" wrapText="1"/>
    </xf>
    <xf numFmtId="4" fontId="6" fillId="34" borderId="22" xfId="0" applyNumberFormat="1" applyFont="1" applyFill="1" applyBorder="1" applyAlignment="1">
      <alignment horizontal="right" vertical="center" wrapText="1"/>
    </xf>
    <xf numFmtId="10" fontId="6" fillId="34" borderId="20" xfId="0" applyNumberFormat="1" applyFont="1" applyFill="1" applyBorder="1" applyAlignment="1">
      <alignment horizontal="right" vertical="center" wrapText="1"/>
    </xf>
    <xf numFmtId="10" fontId="6" fillId="34" borderId="23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60" fillId="2" borderId="11" xfId="0" applyFont="1" applyFill="1" applyBorder="1" applyAlignment="1">
      <alignment horizontal="center" vertical="justify" wrapText="1"/>
    </xf>
    <xf numFmtId="0" fontId="61" fillId="2" borderId="12" xfId="0" applyFont="1" applyFill="1" applyBorder="1" applyAlignment="1">
      <alignment horizontal="center" vertical="justify" wrapText="1"/>
    </xf>
    <xf numFmtId="0" fontId="61" fillId="2" borderId="12" xfId="0" applyFont="1" applyFill="1" applyBorder="1" applyAlignment="1">
      <alignment horizontal="center" vertical="justify"/>
    </xf>
    <xf numFmtId="0" fontId="61" fillId="2" borderId="24" xfId="0" applyFont="1" applyFill="1" applyBorder="1" applyAlignment="1">
      <alignment horizontal="center" vertical="justify"/>
    </xf>
    <xf numFmtId="0" fontId="5" fillId="0" borderId="13" xfId="0" applyFont="1" applyBorder="1" applyAlignment="1">
      <alignment/>
    </xf>
    <xf numFmtId="4" fontId="6" fillId="35" borderId="10" xfId="0" applyNumberFormat="1" applyFont="1" applyFill="1" applyBorder="1" applyAlignment="1">
      <alignment horizontal="right" vertical="center" wrapText="1"/>
    </xf>
    <xf numFmtId="10" fontId="6" fillId="35" borderId="13" xfId="0" applyNumberFormat="1" applyFont="1" applyFill="1" applyBorder="1" applyAlignment="1">
      <alignment horizontal="right" vertical="center" wrapText="1"/>
    </xf>
    <xf numFmtId="10" fontId="62" fillId="35" borderId="0" xfId="0" applyNumberFormat="1" applyFont="1" applyFill="1" applyBorder="1" applyAlignment="1">
      <alignment horizontal="right" vertical="center" wrapText="1"/>
    </xf>
    <xf numFmtId="4" fontId="5" fillId="35" borderId="10" xfId="0" applyNumberFormat="1" applyFont="1" applyFill="1" applyBorder="1" applyAlignment="1">
      <alignment horizontal="right" vertical="center" wrapText="1"/>
    </xf>
    <xf numFmtId="10" fontId="5" fillId="35" borderId="13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6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10" fontId="58" fillId="34" borderId="0" xfId="0" applyNumberFormat="1" applyFont="1" applyFill="1" applyBorder="1" applyAlignment="1">
      <alignment horizontal="right" vertical="center" wrapText="1"/>
    </xf>
    <xf numFmtId="0" fontId="54" fillId="33" borderId="17" xfId="0" applyFont="1" applyFill="1" applyBorder="1" applyAlignment="1">
      <alignment/>
    </xf>
    <xf numFmtId="0" fontId="55" fillId="33" borderId="18" xfId="0" applyFont="1" applyFill="1" applyBorder="1" applyAlignment="1">
      <alignment horizontal="center" vertical="center"/>
    </xf>
    <xf numFmtId="4" fontId="55" fillId="33" borderId="18" xfId="0" applyNumberFormat="1" applyFont="1" applyFill="1" applyBorder="1" applyAlignment="1">
      <alignment horizontal="center" vertical="justify" wrapText="1"/>
    </xf>
    <xf numFmtId="0" fontId="55" fillId="33" borderId="18" xfId="0" applyFont="1" applyFill="1" applyBorder="1" applyAlignment="1">
      <alignment horizontal="center" vertical="justify" wrapText="1"/>
    </xf>
    <xf numFmtId="0" fontId="58" fillId="36" borderId="18" xfId="0" applyFont="1" applyFill="1" applyBorder="1" applyAlignment="1">
      <alignment horizontal="center" vertical="justify" wrapText="1"/>
    </xf>
    <xf numFmtId="0" fontId="61" fillId="2" borderId="18" xfId="0" applyFont="1" applyFill="1" applyBorder="1" applyAlignment="1">
      <alignment horizontal="center" vertical="justify" wrapText="1"/>
    </xf>
    <xf numFmtId="0" fontId="61" fillId="2" borderId="18" xfId="0" applyFont="1" applyFill="1" applyBorder="1" applyAlignment="1">
      <alignment horizontal="center" vertical="justify"/>
    </xf>
    <xf numFmtId="0" fontId="61" fillId="2" borderId="19" xfId="0" applyFont="1" applyFill="1" applyBorder="1" applyAlignment="1">
      <alignment horizontal="center" vertical="justify"/>
    </xf>
    <xf numFmtId="10" fontId="58" fillId="34" borderId="15" xfId="0" applyNumberFormat="1" applyFont="1" applyFill="1" applyBorder="1" applyAlignment="1">
      <alignment horizontal="right" vertical="center" wrapText="1"/>
    </xf>
    <xf numFmtId="0" fontId="60" fillId="2" borderId="17" xfId="0" applyFont="1" applyFill="1" applyBorder="1" applyAlignment="1">
      <alignment horizontal="center" vertical="justify" wrapText="1"/>
    </xf>
    <xf numFmtId="4" fontId="0" fillId="0" borderId="0" xfId="0" applyNumberFormat="1" applyBorder="1" applyAlignment="1">
      <alignment vertical="center" wrapText="1"/>
    </xf>
    <xf numFmtId="4" fontId="7" fillId="34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tabSelected="1" zoomScale="115" zoomScaleNormal="115" zoomScalePageLayoutView="0" workbookViewId="0" topLeftCell="A44">
      <selection activeCell="A51" sqref="A51"/>
    </sheetView>
  </sheetViews>
  <sheetFormatPr defaultColWidth="11.421875" defaultRowHeight="12.75"/>
  <cols>
    <col min="1" max="1" width="4.140625" style="0" customWidth="1"/>
    <col min="2" max="2" width="23.7109375" style="0" customWidth="1"/>
    <col min="3" max="3" width="17.421875" style="0" customWidth="1"/>
    <col min="4" max="4" width="18.140625" style="0" customWidth="1"/>
    <col min="5" max="5" width="15.8515625" style="0" customWidth="1"/>
    <col min="6" max="6" width="17.28125" style="0" customWidth="1"/>
    <col min="7" max="8" width="18.28125" style="0" customWidth="1"/>
    <col min="9" max="10" width="18.8515625" style="0" customWidth="1"/>
    <col min="11" max="11" width="16.57421875" style="0" customWidth="1"/>
    <col min="12" max="12" width="7.8515625" style="0" customWidth="1"/>
    <col min="13" max="13" width="8.140625" style="0" customWidth="1"/>
    <col min="14" max="14" width="8.421875" style="0" customWidth="1"/>
    <col min="15" max="15" width="20.28125" style="0" customWidth="1"/>
    <col min="16" max="16" width="19.421875" style="0" customWidth="1"/>
    <col min="17" max="17" width="20.421875" style="0" customWidth="1"/>
    <col min="18" max="18" width="20.57421875" style="0" customWidth="1"/>
  </cols>
  <sheetData>
    <row r="2" spans="1:14" ht="18">
      <c r="A2" s="114" t="s">
        <v>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1" customHeight="1">
      <c r="A3" s="114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3:14" ht="23.25" customHeight="1" thickBot="1">
      <c r="C4" s="1"/>
      <c r="D4" s="1"/>
      <c r="E4" s="1"/>
      <c r="F4" s="1"/>
      <c r="G4" s="1"/>
      <c r="H4" s="1"/>
      <c r="I4" s="1"/>
      <c r="J4" s="1"/>
      <c r="K4" s="3" t="s">
        <v>31</v>
      </c>
      <c r="L4" s="2"/>
      <c r="M4" s="2"/>
      <c r="N4" s="2"/>
    </row>
    <row r="5" spans="1:14" ht="43.5" customHeight="1">
      <c r="A5" s="102"/>
      <c r="B5" s="103" t="s">
        <v>7</v>
      </c>
      <c r="C5" s="104" t="s">
        <v>15</v>
      </c>
      <c r="D5" s="105" t="s">
        <v>10</v>
      </c>
      <c r="E5" s="104" t="s">
        <v>23</v>
      </c>
      <c r="F5" s="104" t="s">
        <v>24</v>
      </c>
      <c r="G5" s="105" t="s">
        <v>26</v>
      </c>
      <c r="H5" s="106" t="s">
        <v>32</v>
      </c>
      <c r="I5" s="105" t="s">
        <v>28</v>
      </c>
      <c r="J5" s="105" t="s">
        <v>22</v>
      </c>
      <c r="K5" s="111" t="s">
        <v>11</v>
      </c>
      <c r="L5" s="107" t="s">
        <v>13</v>
      </c>
      <c r="M5" s="108" t="s">
        <v>29</v>
      </c>
      <c r="N5" s="109" t="s">
        <v>12</v>
      </c>
    </row>
    <row r="6" spans="1:14" ht="9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5"/>
      <c r="L6" s="6"/>
      <c r="M6" s="6"/>
      <c r="N6" s="91"/>
    </row>
    <row r="7" spans="1:14" ht="18" customHeight="1">
      <c r="A7" s="97" t="s">
        <v>3</v>
      </c>
      <c r="B7" s="100" t="s">
        <v>0</v>
      </c>
      <c r="C7" s="25">
        <f>SUM(C8:C11)</f>
        <v>393304915000</v>
      </c>
      <c r="D7" s="25">
        <f aca="true" t="shared" si="0" ref="D7:J7">SUM(D8:D11)</f>
        <v>502039065116</v>
      </c>
      <c r="E7" s="25">
        <f t="shared" si="0"/>
        <v>219555000</v>
      </c>
      <c r="F7" s="25">
        <f t="shared" si="0"/>
        <v>501819510116</v>
      </c>
      <c r="G7" s="25">
        <f t="shared" si="0"/>
        <v>493873964335.38</v>
      </c>
      <c r="H7" s="25">
        <f>+G7-I7</f>
        <v>9605399031.549988</v>
      </c>
      <c r="I7" s="25">
        <f t="shared" si="0"/>
        <v>484268565303.83</v>
      </c>
      <c r="J7" s="25">
        <f t="shared" si="0"/>
        <v>484268565303.83</v>
      </c>
      <c r="K7" s="47">
        <f aca="true" t="shared" si="1" ref="K7:K12">+F7-G7</f>
        <v>7945545780.619995</v>
      </c>
      <c r="L7" s="101">
        <f aca="true" t="shared" si="2" ref="L7:L12">+G7/F7</f>
        <v>0.9841665267681934</v>
      </c>
      <c r="M7" s="101">
        <f aca="true" t="shared" si="3" ref="M7:M12">+I7/F7</f>
        <v>0.9650253837119387</v>
      </c>
      <c r="N7" s="40">
        <f aca="true" t="shared" si="4" ref="N7:N12">+J7/F7</f>
        <v>0.9650253837119387</v>
      </c>
    </row>
    <row r="8" spans="1:14" ht="29.25" customHeight="1">
      <c r="A8" s="28"/>
      <c r="B8" s="29" t="s">
        <v>1</v>
      </c>
      <c r="C8" s="24">
        <f aca="true" t="shared" si="5" ref="C8:E9">+C22+C36</f>
        <v>52247396000</v>
      </c>
      <c r="D8" s="24">
        <f t="shared" si="5"/>
        <v>54406396000</v>
      </c>
      <c r="E8" s="24">
        <f t="shared" si="5"/>
        <v>219555000</v>
      </c>
      <c r="F8" s="24">
        <f>+D8-E8</f>
        <v>54186841000</v>
      </c>
      <c r="G8" s="24">
        <f aca="true" t="shared" si="6" ref="G8:J9">+G22+G36</f>
        <v>52016280294.60999</v>
      </c>
      <c r="H8" s="24">
        <f aca="true" t="shared" si="7" ref="H8:H14">+G8-I8</f>
        <v>80317017</v>
      </c>
      <c r="I8" s="24">
        <f t="shared" si="6"/>
        <v>51935963277.60999</v>
      </c>
      <c r="J8" s="24">
        <f t="shared" si="6"/>
        <v>51935963277.60999</v>
      </c>
      <c r="K8" s="95">
        <f t="shared" si="1"/>
        <v>2170560705.390007</v>
      </c>
      <c r="L8" s="94">
        <f t="shared" si="2"/>
        <v>0.959943029242284</v>
      </c>
      <c r="M8" s="94">
        <f t="shared" si="3"/>
        <v>0.958460805596879</v>
      </c>
      <c r="N8" s="96">
        <f t="shared" si="4"/>
        <v>0.958460805596879</v>
      </c>
    </row>
    <row r="9" spans="1:14" ht="25.5" customHeight="1">
      <c r="A9" s="28"/>
      <c r="B9" s="31" t="s">
        <v>19</v>
      </c>
      <c r="C9" s="24">
        <f t="shared" si="5"/>
        <v>21345099000</v>
      </c>
      <c r="D9" s="24">
        <f t="shared" si="5"/>
        <v>21345099000</v>
      </c>
      <c r="E9" s="24">
        <f t="shared" si="5"/>
        <v>0</v>
      </c>
      <c r="F9" s="24">
        <f>+D9-E9</f>
        <v>21345099000</v>
      </c>
      <c r="G9" s="24">
        <f t="shared" si="6"/>
        <v>19196163315.45</v>
      </c>
      <c r="H9" s="24">
        <f t="shared" si="7"/>
        <v>1851385512.550003</v>
      </c>
      <c r="I9" s="24">
        <f t="shared" si="6"/>
        <v>17344777802.899998</v>
      </c>
      <c r="J9" s="24">
        <f t="shared" si="6"/>
        <v>17344777802.899998</v>
      </c>
      <c r="K9" s="95">
        <f t="shared" si="1"/>
        <v>2148935684.549999</v>
      </c>
      <c r="L9" s="94">
        <f t="shared" si="2"/>
        <v>0.8993241640832867</v>
      </c>
      <c r="M9" s="94">
        <f t="shared" si="3"/>
        <v>0.8125883043643882</v>
      </c>
      <c r="N9" s="96">
        <f t="shared" si="4"/>
        <v>0.8125883043643882</v>
      </c>
    </row>
    <row r="10" spans="1:14" ht="26.25" customHeight="1">
      <c r="A10" s="28"/>
      <c r="B10" s="29" t="s">
        <v>8</v>
      </c>
      <c r="C10" s="24">
        <f>+C24+C38</f>
        <v>307251533000</v>
      </c>
      <c r="D10" s="24">
        <f aca="true" t="shared" si="8" ref="D10:J10">+D24+D38</f>
        <v>412429996465</v>
      </c>
      <c r="E10" s="24">
        <f t="shared" si="8"/>
        <v>0</v>
      </c>
      <c r="F10" s="24">
        <f t="shared" si="8"/>
        <v>412429996465</v>
      </c>
      <c r="G10" s="24">
        <f t="shared" si="8"/>
        <v>408813090374.32</v>
      </c>
      <c r="H10" s="24">
        <f t="shared" si="7"/>
        <v>6603313349</v>
      </c>
      <c r="I10" s="24">
        <f t="shared" si="8"/>
        <v>402209777025.32</v>
      </c>
      <c r="J10" s="24">
        <f t="shared" si="8"/>
        <v>402209777025.32</v>
      </c>
      <c r="K10" s="95">
        <f t="shared" si="1"/>
        <v>3616906090.6799927</v>
      </c>
      <c r="L10" s="94">
        <f t="shared" si="2"/>
        <v>0.9912302545360885</v>
      </c>
      <c r="M10" s="94">
        <f t="shared" si="3"/>
        <v>0.9752195050620007</v>
      </c>
      <c r="N10" s="96">
        <f t="shared" si="4"/>
        <v>0.9752195050620007</v>
      </c>
    </row>
    <row r="11" spans="1:14" ht="37.5" customHeight="1">
      <c r="A11" s="28"/>
      <c r="B11" s="32" t="s">
        <v>27</v>
      </c>
      <c r="C11" s="24">
        <f aca="true" t="shared" si="9" ref="C11:J12">+C25+C39</f>
        <v>12460887000</v>
      </c>
      <c r="D11" s="24">
        <f>+D25+D39</f>
        <v>13857573651</v>
      </c>
      <c r="E11" s="24">
        <f t="shared" si="9"/>
        <v>0</v>
      </c>
      <c r="F11" s="24">
        <f>+D11-E11</f>
        <v>13857573651</v>
      </c>
      <c r="G11" s="24">
        <f>+G25+G39</f>
        <v>13848430351</v>
      </c>
      <c r="H11" s="24">
        <f t="shared" si="7"/>
        <v>1070383153</v>
      </c>
      <c r="I11" s="24">
        <f>+I25+I39</f>
        <v>12778047198</v>
      </c>
      <c r="J11" s="24">
        <f>+J25+J39</f>
        <v>12778047198</v>
      </c>
      <c r="K11" s="95">
        <f t="shared" si="1"/>
        <v>9143300</v>
      </c>
      <c r="L11" s="94">
        <f t="shared" si="2"/>
        <v>0.999340194738973</v>
      </c>
      <c r="M11" s="94">
        <f t="shared" si="3"/>
        <v>0.9220984509851695</v>
      </c>
      <c r="N11" s="96">
        <f t="shared" si="4"/>
        <v>0.9220984509851695</v>
      </c>
    </row>
    <row r="12" spans="1:14" ht="18.75" customHeight="1">
      <c r="A12" s="38" t="s">
        <v>4</v>
      </c>
      <c r="B12" s="100" t="s">
        <v>2</v>
      </c>
      <c r="C12" s="25">
        <f t="shared" si="9"/>
        <v>228667186093</v>
      </c>
      <c r="D12" s="25">
        <f t="shared" si="9"/>
        <v>183999056167</v>
      </c>
      <c r="E12" s="25">
        <f t="shared" si="9"/>
        <v>0</v>
      </c>
      <c r="F12" s="25">
        <f t="shared" si="9"/>
        <v>183999056167</v>
      </c>
      <c r="G12" s="25">
        <f t="shared" si="9"/>
        <v>182446602737.92</v>
      </c>
      <c r="H12" s="25">
        <f t="shared" si="7"/>
        <v>122749420475.50002</v>
      </c>
      <c r="I12" s="25">
        <f t="shared" si="9"/>
        <v>59697182262.42</v>
      </c>
      <c r="J12" s="25">
        <f t="shared" si="9"/>
        <v>59697182262.42</v>
      </c>
      <c r="K12" s="47">
        <f t="shared" si="1"/>
        <v>1552453429.0799866</v>
      </c>
      <c r="L12" s="101">
        <f t="shared" si="2"/>
        <v>0.9915627098235169</v>
      </c>
      <c r="M12" s="101">
        <f t="shared" si="3"/>
        <v>0.32444287218646406</v>
      </c>
      <c r="N12" s="40">
        <f t="shared" si="4"/>
        <v>0.32444287218646406</v>
      </c>
    </row>
    <row r="13" spans="1:14" ht="8.25" customHeight="1">
      <c r="A13" s="33"/>
      <c r="B13" s="34"/>
      <c r="C13" s="35"/>
      <c r="D13" s="27"/>
      <c r="E13" s="27"/>
      <c r="F13" s="27"/>
      <c r="G13" s="27"/>
      <c r="H13" s="70"/>
      <c r="I13" s="27"/>
      <c r="J13" s="27"/>
      <c r="K13" s="92"/>
      <c r="L13" s="36"/>
      <c r="M13" s="36"/>
      <c r="N13" s="93"/>
    </row>
    <row r="14" spans="1:14" ht="15.75" customHeight="1" thickBot="1">
      <c r="A14" s="55" t="s">
        <v>5</v>
      </c>
      <c r="B14" s="56" t="s">
        <v>6</v>
      </c>
      <c r="C14" s="57">
        <f>+C28+C42</f>
        <v>621972101093</v>
      </c>
      <c r="D14" s="57">
        <f aca="true" t="shared" si="10" ref="D14:J14">+D28+D42</f>
        <v>686038121283</v>
      </c>
      <c r="E14" s="57">
        <f t="shared" si="10"/>
        <v>219555000</v>
      </c>
      <c r="F14" s="57">
        <f t="shared" si="10"/>
        <v>685818566283</v>
      </c>
      <c r="G14" s="57">
        <f t="shared" si="10"/>
        <v>676320567073.3</v>
      </c>
      <c r="H14" s="57">
        <f t="shared" si="7"/>
        <v>132354819507.04999</v>
      </c>
      <c r="I14" s="57">
        <f t="shared" si="10"/>
        <v>543965747566.25006</v>
      </c>
      <c r="J14" s="57">
        <f t="shared" si="10"/>
        <v>543965747566.25006</v>
      </c>
      <c r="K14" s="60">
        <f>+F14-G14</f>
        <v>9497999209.699951</v>
      </c>
      <c r="L14" s="110">
        <f>+G14/F14</f>
        <v>0.9861508572723874</v>
      </c>
      <c r="M14" s="110">
        <f>+I14/F14</f>
        <v>0.7931627609827422</v>
      </c>
      <c r="N14" s="59">
        <f>+J14/F14</f>
        <v>0.7931627609827422</v>
      </c>
    </row>
    <row r="15" spans="1:14" ht="12.7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1"/>
    </row>
    <row r="16" spans="1:14" ht="15" customHeight="1">
      <c r="A16" s="116" t="s">
        <v>17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spans="1:14" ht="16.5" customHeight="1">
      <c r="A17" s="116" t="s">
        <v>30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ht="24" customHeight="1" thickBot="1">
      <c r="A18" s="8"/>
      <c r="B18" s="8"/>
      <c r="C18" s="9"/>
      <c r="D18" s="9"/>
      <c r="E18" s="9"/>
      <c r="F18" s="9"/>
      <c r="G18" s="9"/>
      <c r="H18" s="9"/>
      <c r="I18" s="9"/>
      <c r="J18" s="9"/>
      <c r="K18" s="13"/>
      <c r="L18" s="7"/>
      <c r="M18" s="7"/>
      <c r="N18" s="7"/>
    </row>
    <row r="19" spans="1:14" ht="42.75" customHeight="1" thickBot="1">
      <c r="A19" s="17"/>
      <c r="B19" s="18" t="s">
        <v>7</v>
      </c>
      <c r="C19" s="19" t="s">
        <v>15</v>
      </c>
      <c r="D19" s="19" t="s">
        <v>10</v>
      </c>
      <c r="E19" s="19" t="s">
        <v>23</v>
      </c>
      <c r="F19" s="19" t="s">
        <v>24</v>
      </c>
      <c r="G19" s="19" t="s">
        <v>26</v>
      </c>
      <c r="H19" s="76" t="s">
        <v>32</v>
      </c>
      <c r="I19" s="19" t="s">
        <v>14</v>
      </c>
      <c r="J19" s="19" t="s">
        <v>25</v>
      </c>
      <c r="K19" s="87" t="s">
        <v>11</v>
      </c>
      <c r="L19" s="88" t="s">
        <v>13</v>
      </c>
      <c r="M19" s="89" t="s">
        <v>29</v>
      </c>
      <c r="N19" s="90" t="s">
        <v>12</v>
      </c>
    </row>
    <row r="20" spans="1:14" ht="12" customHeight="1">
      <c r="A20" s="5"/>
      <c r="B20" s="6"/>
      <c r="C20" s="7"/>
      <c r="D20" s="7"/>
      <c r="E20" s="7"/>
      <c r="F20" s="7"/>
      <c r="G20" s="7"/>
      <c r="H20" s="7"/>
      <c r="I20" s="7"/>
      <c r="J20" s="7"/>
      <c r="K20" s="62"/>
      <c r="L20" s="63"/>
      <c r="M20" s="63"/>
      <c r="N20" s="64"/>
    </row>
    <row r="21" spans="1:17" ht="25.5" customHeight="1">
      <c r="A21" s="97" t="s">
        <v>3</v>
      </c>
      <c r="B21" s="44" t="s">
        <v>0</v>
      </c>
      <c r="C21" s="25">
        <f>SUM(C22:C25)</f>
        <v>378313126000</v>
      </c>
      <c r="D21" s="25">
        <f aca="true" t="shared" si="11" ref="D21:J21">SUM(D22:D25)</f>
        <v>487047276116</v>
      </c>
      <c r="E21" s="25">
        <f t="shared" si="11"/>
        <v>0</v>
      </c>
      <c r="F21" s="25">
        <f t="shared" si="11"/>
        <v>487047276116</v>
      </c>
      <c r="G21" s="25">
        <f t="shared" si="11"/>
        <v>480107439619.7</v>
      </c>
      <c r="H21" s="25">
        <f>+G21-I21</f>
        <v>9526389690.159973</v>
      </c>
      <c r="I21" s="25">
        <f t="shared" si="11"/>
        <v>470581049929.54004</v>
      </c>
      <c r="J21" s="25">
        <f t="shared" si="11"/>
        <v>470581049929.54004</v>
      </c>
      <c r="K21" s="47">
        <f aca="true" t="shared" si="12" ref="K21:K26">+F21-G21</f>
        <v>6939836496.299988</v>
      </c>
      <c r="L21" s="26">
        <f aca="true" t="shared" si="13" ref="L21:L26">+G21/F21</f>
        <v>0.9857512056085349</v>
      </c>
      <c r="M21" s="26">
        <f aca="true" t="shared" si="14" ref="M21:M26">+I21/F21</f>
        <v>0.9661917292346417</v>
      </c>
      <c r="N21" s="40">
        <f aca="true" t="shared" si="15" ref="N21:N26">+J21/F21</f>
        <v>0.9661917292346417</v>
      </c>
      <c r="O21" s="67"/>
      <c r="P21" s="67"/>
      <c r="Q21" s="67"/>
    </row>
    <row r="22" spans="1:18" ht="24.75" customHeight="1">
      <c r="A22" s="28"/>
      <c r="B22" s="31" t="s">
        <v>1</v>
      </c>
      <c r="C22" s="22">
        <v>39306521000</v>
      </c>
      <c r="D22" s="22">
        <v>41465521000</v>
      </c>
      <c r="E22" s="22">
        <v>0</v>
      </c>
      <c r="F22" s="22">
        <f>+D22-E22</f>
        <v>41465521000</v>
      </c>
      <c r="G22" s="86">
        <v>39924743284.619995</v>
      </c>
      <c r="H22" s="24">
        <f aca="true" t="shared" si="16" ref="H22:H28">+G22-I22</f>
        <v>78249469</v>
      </c>
      <c r="I22" s="86">
        <v>39846493815.619995</v>
      </c>
      <c r="J22" s="86">
        <v>39846493815.619995</v>
      </c>
      <c r="K22" s="54">
        <f t="shared" si="12"/>
        <v>1540777715.380005</v>
      </c>
      <c r="L22" s="23">
        <f t="shared" si="13"/>
        <v>0.9628419545149329</v>
      </c>
      <c r="M22" s="23">
        <f t="shared" si="14"/>
        <v>0.9609548573046989</v>
      </c>
      <c r="N22" s="30">
        <f t="shared" si="15"/>
        <v>0.9609548573046989</v>
      </c>
      <c r="O22" s="67"/>
      <c r="P22" s="67"/>
      <c r="Q22" s="67"/>
      <c r="R22" s="67"/>
    </row>
    <row r="23" spans="1:18" ht="21" customHeight="1">
      <c r="A23" s="28"/>
      <c r="B23" s="31" t="s">
        <v>19</v>
      </c>
      <c r="C23" s="24">
        <v>19428254000</v>
      </c>
      <c r="D23" s="24">
        <v>19428254000</v>
      </c>
      <c r="E23" s="22">
        <v>0</v>
      </c>
      <c r="F23" s="22">
        <f>+D23-E23</f>
        <v>19428254000</v>
      </c>
      <c r="G23" s="86">
        <v>17560584701.63</v>
      </c>
      <c r="H23" s="24">
        <f t="shared" si="16"/>
        <v>1774443719.1600018</v>
      </c>
      <c r="I23" s="86">
        <v>15786140982.47</v>
      </c>
      <c r="J23" s="86">
        <v>15786140982.47</v>
      </c>
      <c r="K23" s="54">
        <f t="shared" si="12"/>
        <v>1867669298.369999</v>
      </c>
      <c r="L23" s="23">
        <f t="shared" si="13"/>
        <v>0.9038683919630658</v>
      </c>
      <c r="M23" s="23">
        <f t="shared" si="14"/>
        <v>0.8125352377249134</v>
      </c>
      <c r="N23" s="30">
        <f t="shared" si="15"/>
        <v>0.8125352377249134</v>
      </c>
      <c r="O23" s="67"/>
      <c r="P23" s="67"/>
      <c r="Q23" s="67"/>
      <c r="R23" s="67"/>
    </row>
    <row r="24" spans="1:18" ht="39" customHeight="1">
      <c r="A24" s="28"/>
      <c r="B24" s="31" t="s">
        <v>8</v>
      </c>
      <c r="C24" s="24">
        <v>307121284000</v>
      </c>
      <c r="D24" s="24">
        <v>412299747465</v>
      </c>
      <c r="E24" s="22">
        <v>0</v>
      </c>
      <c r="F24" s="22">
        <f>+D24-E24</f>
        <v>412299747465</v>
      </c>
      <c r="G24" s="86">
        <v>408776705282.45</v>
      </c>
      <c r="H24" s="24">
        <f t="shared" si="16"/>
        <v>6603313349</v>
      </c>
      <c r="I24" s="86">
        <v>402173391933.45</v>
      </c>
      <c r="J24" s="86">
        <v>402173391933.45</v>
      </c>
      <c r="K24" s="54">
        <f t="shared" si="12"/>
        <v>3523042182.549988</v>
      </c>
      <c r="L24" s="23">
        <f t="shared" si="13"/>
        <v>0.99145514348672</v>
      </c>
      <c r="M24" s="23">
        <f t="shared" si="14"/>
        <v>0.9754393360805791</v>
      </c>
      <c r="N24" s="30">
        <f t="shared" si="15"/>
        <v>0.9754393360805791</v>
      </c>
      <c r="O24" s="67"/>
      <c r="P24" s="67"/>
      <c r="Q24" s="67"/>
      <c r="R24" s="67"/>
    </row>
    <row r="25" spans="1:18" ht="19.5" customHeight="1">
      <c r="A25" s="28"/>
      <c r="B25" s="32" t="s">
        <v>27</v>
      </c>
      <c r="C25" s="24">
        <v>12457067000</v>
      </c>
      <c r="D25" s="24">
        <v>13853753651</v>
      </c>
      <c r="E25" s="22">
        <v>0</v>
      </c>
      <c r="F25" s="22">
        <f>+D25-E25</f>
        <v>13853753651</v>
      </c>
      <c r="G25" s="86">
        <v>13845406351</v>
      </c>
      <c r="H25" s="24">
        <f t="shared" si="16"/>
        <v>1070383153</v>
      </c>
      <c r="I25" s="86">
        <v>12775023198</v>
      </c>
      <c r="J25" s="86">
        <v>12775023198</v>
      </c>
      <c r="K25" s="54">
        <f t="shared" si="12"/>
        <v>8347300</v>
      </c>
      <c r="L25" s="23">
        <f t="shared" si="13"/>
        <v>0.9993974701578877</v>
      </c>
      <c r="M25" s="23">
        <f t="shared" si="14"/>
        <v>0.9221344279554058</v>
      </c>
      <c r="N25" s="30">
        <f t="shared" si="15"/>
        <v>0.9221344279554058</v>
      </c>
      <c r="O25" s="67"/>
      <c r="P25" s="67"/>
      <c r="Q25" s="67"/>
      <c r="R25" s="67"/>
    </row>
    <row r="26" spans="1:18" ht="24.75" customHeight="1">
      <c r="A26" s="38" t="s">
        <v>4</v>
      </c>
      <c r="B26" s="39" t="s">
        <v>2</v>
      </c>
      <c r="C26" s="25">
        <v>216446598093</v>
      </c>
      <c r="D26" s="25">
        <v>171778468167</v>
      </c>
      <c r="E26" s="61">
        <v>0</v>
      </c>
      <c r="F26" s="25">
        <f>+D26-E26</f>
        <v>171778468167</v>
      </c>
      <c r="G26" s="85">
        <v>170479052733.32</v>
      </c>
      <c r="H26" s="25">
        <f t="shared" si="16"/>
        <v>120623806490.70001</v>
      </c>
      <c r="I26" s="85">
        <v>49855246242.619995</v>
      </c>
      <c r="J26" s="85">
        <v>49855246242.619995</v>
      </c>
      <c r="K26" s="47">
        <f t="shared" si="12"/>
        <v>1299415433.6799927</v>
      </c>
      <c r="L26" s="26">
        <f t="shared" si="13"/>
        <v>0.9924355162346847</v>
      </c>
      <c r="M26" s="26">
        <f t="shared" si="14"/>
        <v>0.2902298918753403</v>
      </c>
      <c r="N26" s="40">
        <f t="shared" si="15"/>
        <v>0.2902298918753403</v>
      </c>
      <c r="O26" s="67"/>
      <c r="P26" s="67"/>
      <c r="Q26" s="67"/>
      <c r="R26" s="67"/>
    </row>
    <row r="27" spans="1:14" ht="10.5" customHeight="1">
      <c r="A27" s="98"/>
      <c r="B27" s="41"/>
      <c r="C27" s="49"/>
      <c r="D27" s="49"/>
      <c r="E27" s="49"/>
      <c r="F27" s="48"/>
      <c r="G27" s="27"/>
      <c r="H27" s="70"/>
      <c r="I27" s="27"/>
      <c r="J27" s="27"/>
      <c r="K27" s="52"/>
      <c r="L27" s="4"/>
      <c r="M27" s="4"/>
      <c r="N27" s="37"/>
    </row>
    <row r="28" spans="1:14" ht="13.5" thickBot="1">
      <c r="A28" s="99" t="s">
        <v>5</v>
      </c>
      <c r="B28" s="77" t="s">
        <v>6</v>
      </c>
      <c r="C28" s="78">
        <f>+C21+C26</f>
        <v>594759724093</v>
      </c>
      <c r="D28" s="78">
        <f>+D21+D26</f>
        <v>658825744283</v>
      </c>
      <c r="E28" s="80">
        <f>+E21+E26</f>
        <v>0</v>
      </c>
      <c r="F28" s="79">
        <f>+D28-E28</f>
        <v>658825744283</v>
      </c>
      <c r="G28" s="80">
        <f>+G21+G26</f>
        <v>650586492353.02</v>
      </c>
      <c r="H28" s="57">
        <f t="shared" si="16"/>
        <v>130150196180.85999</v>
      </c>
      <c r="I28" s="80">
        <f>+I21+I26</f>
        <v>520436296172.16003</v>
      </c>
      <c r="J28" s="81">
        <f>+J21+J26</f>
        <v>520436296172.16003</v>
      </c>
      <c r="K28" s="82">
        <f>+F28-G28</f>
        <v>8239251929.97998</v>
      </c>
      <c r="L28" s="83">
        <f>+G28/F28</f>
        <v>0.9874940346495616</v>
      </c>
      <c r="M28" s="83">
        <f>+I28/F28</f>
        <v>0.7899452938630241</v>
      </c>
      <c r="N28" s="84">
        <f>+J28/F28</f>
        <v>0.7899452938630241</v>
      </c>
    </row>
    <row r="29" spans="1:14" ht="12.75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 customHeight="1">
      <c r="A30" s="116" t="s">
        <v>18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</row>
    <row r="31" spans="1:14" ht="18.75" customHeight="1">
      <c r="A31" s="116" t="s">
        <v>30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4" ht="22.5" customHeight="1" thickBot="1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3"/>
      <c r="L32" s="16"/>
      <c r="M32" s="16"/>
      <c r="N32" s="16"/>
    </row>
    <row r="33" spans="1:14" ht="42" customHeight="1" thickBot="1">
      <c r="A33" s="17"/>
      <c r="B33" s="18" t="s">
        <v>7</v>
      </c>
      <c r="C33" s="19" t="s">
        <v>15</v>
      </c>
      <c r="D33" s="19" t="s">
        <v>10</v>
      </c>
      <c r="E33" s="19" t="s">
        <v>23</v>
      </c>
      <c r="F33" s="19" t="s">
        <v>24</v>
      </c>
      <c r="G33" s="19" t="s">
        <v>20</v>
      </c>
      <c r="H33" s="76" t="s">
        <v>32</v>
      </c>
      <c r="I33" s="19" t="s">
        <v>21</v>
      </c>
      <c r="J33" s="19" t="s">
        <v>25</v>
      </c>
      <c r="K33" s="87" t="s">
        <v>11</v>
      </c>
      <c r="L33" s="88" t="s">
        <v>13</v>
      </c>
      <c r="M33" s="89" t="s">
        <v>29</v>
      </c>
      <c r="N33" s="90" t="s">
        <v>12</v>
      </c>
    </row>
    <row r="34" spans="1:14" ht="10.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45"/>
      <c r="L34" s="7"/>
      <c r="M34" s="7"/>
      <c r="N34" s="46"/>
    </row>
    <row r="35" spans="1:14" ht="24" customHeight="1">
      <c r="A35" s="38" t="s">
        <v>3</v>
      </c>
      <c r="B35" s="39" t="s">
        <v>0</v>
      </c>
      <c r="C35" s="68">
        <f aca="true" t="shared" si="17" ref="C35:J35">SUM(C36:C39)</f>
        <v>14991789000</v>
      </c>
      <c r="D35" s="68">
        <f t="shared" si="17"/>
        <v>14991789000</v>
      </c>
      <c r="E35" s="68">
        <f t="shared" si="17"/>
        <v>219555000</v>
      </c>
      <c r="F35" s="68">
        <f t="shared" si="17"/>
        <v>14772234000</v>
      </c>
      <c r="G35" s="68">
        <f t="shared" si="17"/>
        <v>13766524715.68</v>
      </c>
      <c r="H35" s="68">
        <f>+G35-I35</f>
        <v>79009341.38999939</v>
      </c>
      <c r="I35" s="68">
        <f t="shared" si="17"/>
        <v>13687515374.29</v>
      </c>
      <c r="J35" s="68">
        <f t="shared" si="17"/>
        <v>13687515374.29</v>
      </c>
      <c r="K35" s="47">
        <f>+F35-G35</f>
        <v>1005709284.3199997</v>
      </c>
      <c r="L35" s="26">
        <f>+G35/F35</f>
        <v>0.9319189443979834</v>
      </c>
      <c r="M35" s="26">
        <f>+I35/F35</f>
        <v>0.9265704411594077</v>
      </c>
      <c r="N35" s="40">
        <f>+J35/F35</f>
        <v>0.9265704411594077</v>
      </c>
    </row>
    <row r="36" spans="1:17" ht="19.5" customHeight="1">
      <c r="A36" s="42"/>
      <c r="B36" s="29" t="s">
        <v>1</v>
      </c>
      <c r="C36" s="71">
        <v>12940875000</v>
      </c>
      <c r="D36" s="71">
        <v>12940875000</v>
      </c>
      <c r="E36" s="71">
        <v>219555000</v>
      </c>
      <c r="F36" s="71">
        <f>+D36-E36</f>
        <v>12721320000</v>
      </c>
      <c r="G36" s="112">
        <v>12091537009.99</v>
      </c>
      <c r="H36" s="72">
        <f aca="true" t="shared" si="18" ref="H36:H42">+G36-I36</f>
        <v>2067548</v>
      </c>
      <c r="I36" s="112">
        <v>12089469461.99</v>
      </c>
      <c r="J36" s="112">
        <v>12089469461.99</v>
      </c>
      <c r="K36" s="54">
        <f aca="true" t="shared" si="19" ref="K36:K42">+F36-G36</f>
        <v>629782990.0100002</v>
      </c>
      <c r="L36" s="23">
        <f aca="true" t="shared" si="20" ref="L36:L42">+G36/F36</f>
        <v>0.9504938960728918</v>
      </c>
      <c r="M36" s="23">
        <f aca="true" t="shared" si="21" ref="M36:M42">+I36/F36</f>
        <v>0.9503313698570588</v>
      </c>
      <c r="N36" s="30">
        <f aca="true" t="shared" si="22" ref="N36:N42">+J36/F36</f>
        <v>0.9503313698570588</v>
      </c>
      <c r="O36" s="67"/>
      <c r="P36" s="67"/>
      <c r="Q36" s="67"/>
    </row>
    <row r="37" spans="1:17" ht="19.5" customHeight="1">
      <c r="A37" s="42"/>
      <c r="B37" s="31" t="s">
        <v>19</v>
      </c>
      <c r="C37" s="72">
        <v>1916845000</v>
      </c>
      <c r="D37" s="72">
        <v>1916845000</v>
      </c>
      <c r="E37" s="72"/>
      <c r="F37" s="71">
        <f>+D37-E37</f>
        <v>1916845000</v>
      </c>
      <c r="G37" s="112">
        <v>1635578613.82</v>
      </c>
      <c r="H37" s="72">
        <f t="shared" si="18"/>
        <v>76941793.38999987</v>
      </c>
      <c r="I37" s="112">
        <v>1558636820.43</v>
      </c>
      <c r="J37" s="112">
        <v>1558636820.43</v>
      </c>
      <c r="K37" s="54">
        <f t="shared" si="19"/>
        <v>281266386.18000007</v>
      </c>
      <c r="L37" s="23">
        <f t="shared" si="20"/>
        <v>0.8532659728981737</v>
      </c>
      <c r="M37" s="23">
        <f t="shared" si="21"/>
        <v>0.8131261632682872</v>
      </c>
      <c r="N37" s="30">
        <f t="shared" si="22"/>
        <v>0.8131261632682872</v>
      </c>
      <c r="O37" s="67"/>
      <c r="P37" s="67"/>
      <c r="Q37" s="67"/>
    </row>
    <row r="38" spans="1:17" ht="31.5" customHeight="1">
      <c r="A38" s="42"/>
      <c r="B38" s="29" t="s">
        <v>8</v>
      </c>
      <c r="C38" s="72">
        <v>130249000</v>
      </c>
      <c r="D38" s="72">
        <v>130249000</v>
      </c>
      <c r="E38" s="72"/>
      <c r="F38" s="71">
        <f>+D38-E38</f>
        <v>130249000</v>
      </c>
      <c r="G38" s="112">
        <v>36385091.87</v>
      </c>
      <c r="H38" s="72">
        <f t="shared" si="18"/>
        <v>0</v>
      </c>
      <c r="I38" s="112">
        <v>36385091.87</v>
      </c>
      <c r="J38" s="112">
        <v>36385091.87</v>
      </c>
      <c r="K38" s="54">
        <f t="shared" si="19"/>
        <v>93863908.13</v>
      </c>
      <c r="L38" s="23">
        <f t="shared" si="20"/>
        <v>0.2793502588887439</v>
      </c>
      <c r="M38" s="23">
        <f t="shared" si="21"/>
        <v>0.2793502588887439</v>
      </c>
      <c r="N38" s="30">
        <f t="shared" si="22"/>
        <v>0.2793502588887439</v>
      </c>
      <c r="O38" s="67"/>
      <c r="P38" s="67"/>
      <c r="Q38" s="67"/>
    </row>
    <row r="39" spans="1:17" ht="19.5" customHeight="1">
      <c r="A39" s="28"/>
      <c r="B39" s="32" t="s">
        <v>27</v>
      </c>
      <c r="C39" s="72">
        <v>3820000</v>
      </c>
      <c r="D39" s="72">
        <v>3820000</v>
      </c>
      <c r="E39" s="72"/>
      <c r="F39" s="71">
        <f>+D39-E39</f>
        <v>3820000</v>
      </c>
      <c r="G39" s="112">
        <v>3024000</v>
      </c>
      <c r="H39" s="72">
        <f t="shared" si="18"/>
        <v>0</v>
      </c>
      <c r="I39" s="112">
        <v>3024000</v>
      </c>
      <c r="J39" s="112">
        <v>3024000</v>
      </c>
      <c r="K39" s="54">
        <f t="shared" si="19"/>
        <v>796000</v>
      </c>
      <c r="L39" s="23">
        <f t="shared" si="20"/>
        <v>0.7916230366492146</v>
      </c>
      <c r="M39" s="23">
        <f t="shared" si="21"/>
        <v>0.7916230366492146</v>
      </c>
      <c r="N39" s="30">
        <f t="shared" si="22"/>
        <v>0.7916230366492146</v>
      </c>
      <c r="O39" s="67"/>
      <c r="P39" s="67"/>
      <c r="Q39" s="67"/>
    </row>
    <row r="40" spans="1:17" ht="29.25" customHeight="1">
      <c r="A40" s="65" t="s">
        <v>4</v>
      </c>
      <c r="B40" s="66" t="s">
        <v>2</v>
      </c>
      <c r="C40" s="73">
        <v>12220588000</v>
      </c>
      <c r="D40" s="73">
        <v>12220588000</v>
      </c>
      <c r="E40" s="73">
        <v>0</v>
      </c>
      <c r="F40" s="73">
        <f>+D40-E40</f>
        <v>12220588000</v>
      </c>
      <c r="G40" s="113">
        <v>11967550004.6</v>
      </c>
      <c r="H40" s="68">
        <f t="shared" si="18"/>
        <v>2125613984.8000011</v>
      </c>
      <c r="I40" s="113">
        <v>9841936019.8</v>
      </c>
      <c r="J40" s="113">
        <v>9841936019.8</v>
      </c>
      <c r="K40" s="47">
        <f t="shared" si="19"/>
        <v>253037995.39999962</v>
      </c>
      <c r="L40" s="26">
        <f t="shared" si="20"/>
        <v>0.9792941227214271</v>
      </c>
      <c r="M40" s="26">
        <f t="shared" si="21"/>
        <v>0.8053569942624691</v>
      </c>
      <c r="N40" s="40">
        <f t="shared" si="22"/>
        <v>0.8053569942624691</v>
      </c>
      <c r="O40" s="67"/>
      <c r="P40" s="67"/>
      <c r="Q40" s="67"/>
    </row>
    <row r="41" spans="1:14" ht="6.75" customHeight="1">
      <c r="A41" s="33"/>
      <c r="B41" s="69"/>
      <c r="C41" s="49"/>
      <c r="D41" s="49"/>
      <c r="E41" s="49"/>
      <c r="F41" s="49"/>
      <c r="G41" s="74"/>
      <c r="H41" s="75"/>
      <c r="I41" s="74"/>
      <c r="J41" s="74"/>
      <c r="K41" s="52"/>
      <c r="L41" s="4"/>
      <c r="M41" s="4"/>
      <c r="N41" s="37"/>
    </row>
    <row r="42" spans="1:14" ht="21.75" customHeight="1" thickBot="1">
      <c r="A42" s="55" t="s">
        <v>5</v>
      </c>
      <c r="B42" s="56" t="s">
        <v>6</v>
      </c>
      <c r="C42" s="57">
        <f>+C35+C40</f>
        <v>27212377000</v>
      </c>
      <c r="D42" s="57">
        <f aca="true" t="shared" si="23" ref="D42:J42">+D35+D40</f>
        <v>27212377000</v>
      </c>
      <c r="E42" s="57">
        <f t="shared" si="23"/>
        <v>219555000</v>
      </c>
      <c r="F42" s="57">
        <f t="shared" si="23"/>
        <v>26992822000</v>
      </c>
      <c r="G42" s="57">
        <f t="shared" si="23"/>
        <v>25734074720.28</v>
      </c>
      <c r="H42" s="57">
        <f t="shared" si="18"/>
        <v>2204623326.1899986</v>
      </c>
      <c r="I42" s="57">
        <f t="shared" si="23"/>
        <v>23529451394.09</v>
      </c>
      <c r="J42" s="57">
        <f t="shared" si="23"/>
        <v>23529451394.09</v>
      </c>
      <c r="K42" s="60">
        <f t="shared" si="19"/>
        <v>1258747279.7200012</v>
      </c>
      <c r="L42" s="58">
        <f t="shared" si="20"/>
        <v>0.9533673329998619</v>
      </c>
      <c r="M42" s="58">
        <f t="shared" si="21"/>
        <v>0.8716929039168265</v>
      </c>
      <c r="N42" s="59">
        <f t="shared" si="22"/>
        <v>0.8716929039168265</v>
      </c>
    </row>
    <row r="43" spans="1:14" ht="12.75">
      <c r="A43" s="8"/>
      <c r="B43" s="8"/>
      <c r="C43" s="9"/>
      <c r="D43" s="9"/>
      <c r="E43" s="9"/>
      <c r="F43" s="9"/>
      <c r="G43" s="9"/>
      <c r="H43" s="9"/>
      <c r="I43" s="9"/>
      <c r="J43" s="9"/>
      <c r="K43" s="9"/>
      <c r="L43" s="8"/>
      <c r="M43" s="8"/>
      <c r="N43" s="8"/>
    </row>
    <row r="44" spans="1:14" ht="12.75">
      <c r="A44" s="8"/>
      <c r="B44" s="43" t="s">
        <v>16</v>
      </c>
      <c r="C44" s="11"/>
      <c r="D44" s="11"/>
      <c r="E44" s="11"/>
      <c r="F44" s="53"/>
      <c r="G44" s="50"/>
      <c r="H44" s="50"/>
      <c r="I44" s="50"/>
      <c r="J44" s="50"/>
      <c r="K44" s="50"/>
      <c r="L44" s="51"/>
      <c r="M44" s="12"/>
      <c r="N44" s="12"/>
    </row>
    <row r="45" spans="6:8" ht="12.75">
      <c r="F45" s="21"/>
      <c r="G45" s="20"/>
      <c r="H45" s="20"/>
    </row>
    <row r="46" spans="3:11" ht="14.25" customHeight="1">
      <c r="C46" s="1"/>
      <c r="D46" s="1"/>
      <c r="E46" s="1"/>
      <c r="F46" s="1"/>
      <c r="G46" s="1"/>
      <c r="H46" s="1"/>
      <c r="I46" s="1"/>
      <c r="J46" s="1"/>
      <c r="K46" s="1"/>
    </row>
  </sheetData>
  <sheetProtection/>
  <mergeCells count="6">
    <mergeCell ref="A2:N2"/>
    <mergeCell ref="A16:N16"/>
    <mergeCell ref="A17:N17"/>
    <mergeCell ref="A31:N31"/>
    <mergeCell ref="A30:N30"/>
    <mergeCell ref="A3:N3"/>
  </mergeCells>
  <printOptions horizontalCentered="1"/>
  <pageMargins left="0.3937007874015748" right="0" top="0.3937007874015748" bottom="0" header="0" footer="0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2021-01-31T21:33:00Z</cp:lastPrinted>
  <dcterms:created xsi:type="dcterms:W3CDTF">2011-02-09T13:24:23Z</dcterms:created>
  <dcterms:modified xsi:type="dcterms:W3CDTF">2021-01-31T21:33:05Z</dcterms:modified>
  <cp:category/>
  <cp:version/>
  <cp:contentType/>
  <cp:contentStatus/>
</cp:coreProperties>
</file>