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670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<sst xmlns="http://schemas.openxmlformats.org/spreadsheetml/2006/main" count="74" uniqueCount="29">
  <si>
    <t xml:space="preserve">FUNCIONAMIENTO </t>
  </si>
  <si>
    <t>Gastos de Personal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</si>
  <si>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</si>
  <si>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</si>
  <si>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</si>
  <si>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</si>
  <si>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</si>
  <si>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</si>
  <si>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</si>
  <si>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</si>
  <si>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</si>
  <si>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</si>
  <si>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</si>
  <si>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</si>
  <si>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</si>
  <si>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</si>
  <si>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</si>
  <si>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</si>
  <si>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 xml:space="preserve">Adquisición de Bienes y Servicios </t>
  </si>
  <si>
    <t>BLOQUEOS ($)</t>
  </si>
  <si>
    <t>APR. VIGENTE DESPUES DE BLOQUEOS ($)</t>
  </si>
  <si>
    <t>Gastos por Tributos, Multas, Sanciones e Intereses de Mora</t>
  </si>
  <si>
    <t>OBLIGACIONES       ($)</t>
  </si>
  <si>
    <t>OBL /APR  (%)</t>
  </si>
  <si>
    <t>INFORME DE EJECUCIÓN PRESUPUESTAL ACUMULADA AGOSTO 31 DE 2020</t>
  </si>
  <si>
    <t>GENERADO : SEPTIEMBRE 01 DE 2020</t>
  </si>
  <si>
    <t>OBL /APR   (%)</t>
  </si>
  <si>
    <t>COMPROMISOS       ($)</t>
  </si>
  <si>
    <t xml:space="preserve"> PAGOS                ($)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</si>
</sst>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;[Red]0.00"/>
    <numFmt numFmtId="187" formatCode="0.000%"/>
    <numFmt numFmtId="188" formatCode="[$-240A]dddd\,\ dd&quot; de &quot;mmmm&quot; de &quot;yyyy"/>
    <numFmt numFmtId="189" formatCode="0_ ;[Red]\-0\ "/>
    <numFmt numFmtId="190" formatCode="0_ ;\-0\ "/>
    <numFmt numFmtId="191" formatCode="0;[Red]0"/>
    <numFmt numFmtId="192" formatCode="[$-240A]h:mm:ss\ AM/PM"/>
    <numFmt numFmtId="193" formatCode="#,##0_ ;\-#,##0\ "/>
    <numFmt numFmtId="194" formatCode="#,##0_ ;[Red]\-#,##0\ "/>
    <numFmt numFmtId="195" formatCode="0.00_ ;[Red]\-0.00\ "/>
    <numFmt numFmtId="196" formatCode="0.00_ ;\-0.00\ "/>
    <numFmt numFmtId="197" formatCode="#,##0;[Red]#,##0"/>
    <numFmt numFmtId="198" formatCode="&quot;$&quot;#,##0.00"/>
    <numFmt numFmtId="199" formatCode="#,##0.000000000000"/>
    <numFmt numFmtId="200" formatCode="[$-1240A]&quot;$&quot;\ #,##0.00;\(&quot;$&quot;\ #,##0.00\)"/>
    <numFmt numFmtId="201" formatCode="[$-1240A]&quot;$&quot;\ #,##0.00;\-&quot;$&quot;\ #,##0.00"/>
  </numFmts>
  <fonts count="6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8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b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</border>
    <border>
      <left style="thick">
        <color rgb="FFD3D3D3"/>
      </left>
      <right>
        <color indexed="63"/>
      </right>
      <top style="thick">
        <color rgb="FFD3D3D3"/>
      </top>
      <bottom style="thick">
        <color rgb="FFD3D3D3"/>
      </bottom>
    </border>
    <border>
      <left style="thin">
        <color theme="0" tint="-0.24993999302387238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1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6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 vertical="center" wrapText="1"/>
    </xf>
    <xf numFmtId="4" fontId="6" fillId="0" borderId="0" xfId="0" applyNumberFormat="1" applyFont="1" applyAlignment="1">
      <alignment horizontal="centerContinuous" vertical="center" wrapText="1"/>
    </xf>
    <xf numFmtId="4" fontId="6" fillId="0" borderId="0" xfId="0" applyNumberFormat="1" applyFont="1" applyBorder="1" applyAlignment="1">
      <alignment horizontal="centerContinuous" vertical="center" wrapText="1"/>
    </xf>
    <xf numFmtId="0" fontId="54" fillId="33" borderId="14" xfId="0" applyFont="1" applyFill="1" applyBorder="1" applyAlignment="1">
      <alignment/>
    </xf>
    <xf numFmtId="0" fontId="55" fillId="33" borderId="15" xfId="0" applyFont="1" applyFill="1" applyBorder="1" applyAlignment="1">
      <alignment horizontal="center" vertical="center"/>
    </xf>
    <xf numFmtId="4" fontId="55" fillId="33" borderId="15" xfId="0" applyNumberFormat="1" applyFont="1" applyFill="1" applyBorder="1" applyAlignment="1">
      <alignment horizontal="center" vertical="justify" wrapText="1"/>
    </xf>
    <xf numFmtId="0" fontId="55" fillId="33" borderId="15" xfId="0" applyFont="1" applyFill="1" applyBorder="1" applyAlignment="1">
      <alignment horizontal="center" vertical="justify" wrapText="1"/>
    </xf>
    <xf numFmtId="198" fontId="0" fillId="0" borderId="0" xfId="0" applyNumberFormat="1" applyAlignment="1">
      <alignment/>
    </xf>
    <xf numFmtId="200" fontId="0" fillId="0" borderId="0" xfId="0" applyNumberFormat="1" applyAlignment="1">
      <alignment/>
    </xf>
    <xf numFmtId="198" fontId="56" fillId="0" borderId="0" xfId="0" applyNumberFormat="1" applyFont="1" applyFill="1" applyBorder="1" applyAlignment="1">
      <alignment horizontal="right" vertical="center" wrapText="1" readingOrder="1"/>
    </xf>
    <xf numFmtId="0" fontId="55" fillId="33" borderId="16" xfId="0" applyFont="1" applyFill="1" applyBorder="1" applyAlignment="1">
      <alignment horizontal="center" vertical="justify" wrapText="1"/>
    </xf>
    <xf numFmtId="0" fontId="57" fillId="34" borderId="15" xfId="0" applyFont="1" applyFill="1" applyBorder="1" applyAlignment="1">
      <alignment horizontal="center" vertical="justify" wrapText="1"/>
    </xf>
    <xf numFmtId="0" fontId="57" fillId="34" borderId="15" xfId="0" applyFont="1" applyFill="1" applyBorder="1" applyAlignment="1">
      <alignment horizontal="center" vertical="justify"/>
    </xf>
    <xf numFmtId="0" fontId="57" fillId="34" borderId="16" xfId="0" applyFont="1" applyFill="1" applyBorder="1" applyAlignment="1">
      <alignment horizontal="center" vertical="justify"/>
    </xf>
    <xf numFmtId="0" fontId="58" fillId="34" borderId="15" xfId="0" applyFont="1" applyFill="1" applyBorder="1" applyAlignment="1">
      <alignment horizontal="center" vertical="justify" wrapText="1"/>
    </xf>
    <xf numFmtId="4" fontId="59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6" fillId="35" borderId="0" xfId="0" applyNumberFormat="1" applyFont="1" applyFill="1" applyBorder="1" applyAlignment="1">
      <alignment horizontal="right" vertical="center" wrapText="1"/>
    </xf>
    <xf numFmtId="10" fontId="6" fillId="35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4" fontId="5" fillId="0" borderId="17" xfId="0" applyNumberFormat="1" applyFont="1" applyFill="1" applyBorder="1" applyAlignment="1">
      <alignment horizontal="right" vertical="center" wrapText="1"/>
    </xf>
    <xf numFmtId="4" fontId="5" fillId="36" borderId="0" xfId="0" applyNumberFormat="1" applyFont="1" applyFill="1" applyBorder="1" applyAlignment="1">
      <alignment horizontal="right" vertical="center" wrapText="1"/>
    </xf>
    <xf numFmtId="10" fontId="60" fillId="36" borderId="0" xfId="0" applyNumberFormat="1" applyFont="1" applyFill="1" applyBorder="1" applyAlignment="1">
      <alignment horizontal="right" vertical="center" wrapText="1"/>
    </xf>
    <xf numFmtId="10" fontId="5" fillId="36" borderId="17" xfId="0" applyNumberFormat="1" applyFont="1" applyFill="1" applyBorder="1" applyAlignment="1">
      <alignment horizontal="right" vertical="center" wrapText="1"/>
    </xf>
    <xf numFmtId="10" fontId="5" fillId="0" borderId="1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9" fillId="0" borderId="0" xfId="0" applyNumberFormat="1" applyFont="1" applyFill="1" applyBorder="1" applyAlignment="1">
      <alignment horizontal="left" vertical="center" wrapText="1" readingOrder="1"/>
    </xf>
    <xf numFmtId="0" fontId="8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4" fontId="6" fillId="36" borderId="0" xfId="0" applyNumberFormat="1" applyFont="1" applyFill="1" applyBorder="1" applyAlignment="1">
      <alignment horizontal="right" vertical="center" wrapText="1"/>
    </xf>
    <xf numFmtId="10" fontId="61" fillId="36" borderId="0" xfId="0" applyNumberFormat="1" applyFont="1" applyFill="1" applyBorder="1" applyAlignment="1">
      <alignment horizontal="right" vertical="center" wrapText="1"/>
    </xf>
    <xf numFmtId="10" fontId="6" fillId="36" borderId="17" xfId="0" applyNumberFormat="1" applyFont="1" applyFill="1" applyBorder="1" applyAlignment="1">
      <alignment horizontal="right" vertical="center" wrapText="1"/>
    </xf>
    <xf numFmtId="10" fontId="6" fillId="0" borderId="17" xfId="0" applyNumberFormat="1" applyFont="1" applyFill="1" applyBorder="1" applyAlignment="1">
      <alignment horizontal="right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left" vertical="center" wrapText="1"/>
    </xf>
    <xf numFmtId="10" fontId="6" fillId="35" borderId="17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/>
    </xf>
    <xf numFmtId="0" fontId="9" fillId="36" borderId="0" xfId="0" applyFont="1" applyFill="1" applyBorder="1" applyAlignment="1">
      <alignment horizontal="left"/>
    </xf>
    <xf numFmtId="4" fontId="8" fillId="36" borderId="0" xfId="0" applyNumberFormat="1" applyFont="1" applyFill="1" applyBorder="1" applyAlignment="1">
      <alignment horizontal="right" vertical="center" wrapText="1"/>
    </xf>
    <xf numFmtId="10" fontId="6" fillId="36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10" fontId="6" fillId="5" borderId="19" xfId="0" applyNumberFormat="1" applyFont="1" applyFill="1" applyBorder="1" applyAlignment="1">
      <alignment horizontal="right" vertical="center" wrapText="1"/>
    </xf>
    <xf numFmtId="0" fontId="6" fillId="35" borderId="0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58" fillId="34" borderId="14" xfId="0" applyFont="1" applyFill="1" applyBorder="1" applyAlignment="1">
      <alignment horizontal="center" vertical="justify" wrapText="1"/>
    </xf>
    <xf numFmtId="4" fontId="5" fillId="0" borderId="12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6" fillId="35" borderId="12" xfId="0" applyNumberFormat="1" applyFont="1" applyFill="1" applyBorder="1" applyAlignment="1">
      <alignment horizontal="right" vertical="center" wrapText="1"/>
    </xf>
    <xf numFmtId="4" fontId="6" fillId="5" borderId="18" xfId="0" applyNumberFormat="1" applyFont="1" applyFill="1" applyBorder="1" applyAlignment="1">
      <alignment horizontal="right" vertical="center" wrapText="1"/>
    </xf>
    <xf numFmtId="10" fontId="6" fillId="5" borderId="20" xfId="0" applyNumberFormat="1" applyFont="1" applyFill="1" applyBorder="1" applyAlignment="1">
      <alignment horizontal="right" vertical="center" wrapText="1"/>
    </xf>
    <xf numFmtId="4" fontId="59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6" fillId="5" borderId="19" xfId="0" applyNumberFormat="1" applyFont="1" applyFill="1" applyBorder="1" applyAlignment="1">
      <alignment horizontal="center" vertical="center" wrapText="1"/>
    </xf>
    <xf numFmtId="4" fontId="62" fillId="5" borderId="19" xfId="0" applyNumberFormat="1" applyFont="1" applyFill="1" applyBorder="1" applyAlignment="1">
      <alignment horizontal="center" vertical="center" wrapText="1"/>
    </xf>
    <xf numFmtId="4" fontId="59" fillId="0" borderId="0" xfId="0" applyNumberFormat="1" applyFont="1" applyFill="1" applyBorder="1" applyAlignment="1">
      <alignment horizontal="right" vertical="center" wrapText="1" readingOrder="1"/>
    </xf>
    <xf numFmtId="10" fontId="10" fillId="0" borderId="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horizontal="right" vertical="center" wrapText="1"/>
    </xf>
    <xf numFmtId="4" fontId="62" fillId="0" borderId="0" xfId="0" applyNumberFormat="1" applyFont="1" applyFill="1" applyBorder="1" applyAlignment="1">
      <alignment horizontal="right" vertical="center" wrapText="1" readingOrder="1"/>
    </xf>
    <xf numFmtId="4" fontId="5" fillId="0" borderId="12" xfId="0" applyNumberFormat="1" applyFont="1" applyFill="1" applyBorder="1" applyAlignment="1">
      <alignment horizontal="right" vertical="center" wrapText="1"/>
    </xf>
    <xf numFmtId="0" fontId="6" fillId="35" borderId="2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left" vertical="center"/>
    </xf>
    <xf numFmtId="4" fontId="6" fillId="35" borderId="22" xfId="0" applyNumberFormat="1" applyFont="1" applyFill="1" applyBorder="1" applyAlignment="1">
      <alignment horizontal="right" vertical="center" wrapText="1"/>
    </xf>
    <xf numFmtId="10" fontId="6" fillId="35" borderId="22" xfId="0" applyNumberFormat="1" applyFont="1" applyFill="1" applyBorder="1" applyAlignment="1">
      <alignment horizontal="right" vertical="center" wrapText="1"/>
    </xf>
    <xf numFmtId="10" fontId="6" fillId="35" borderId="23" xfId="0" applyNumberFormat="1" applyFont="1" applyFill="1" applyBorder="1" applyAlignment="1">
      <alignment horizontal="right" vertical="center" wrapText="1"/>
    </xf>
    <xf numFmtId="4" fontId="6" fillId="35" borderId="17" xfId="0" applyNumberFormat="1" applyFont="1" applyFill="1" applyBorder="1" applyAlignment="1">
      <alignment horizontal="right" vertical="center" wrapText="1"/>
    </xf>
    <xf numFmtId="10" fontId="61" fillId="35" borderId="0" xfId="0" applyNumberFormat="1" applyFont="1" applyFill="1" applyBorder="1" applyAlignment="1">
      <alignment horizontal="right" vertical="center" wrapText="1"/>
    </xf>
    <xf numFmtId="4" fontId="6" fillId="35" borderId="23" xfId="0" applyNumberFormat="1" applyFont="1" applyFill="1" applyBorder="1" applyAlignment="1">
      <alignment horizontal="right" vertical="center" wrapText="1"/>
    </xf>
    <xf numFmtId="10" fontId="61" fillId="35" borderId="22" xfId="0" applyNumberFormat="1" applyFont="1" applyFill="1" applyBorder="1" applyAlignment="1">
      <alignment horizontal="right" vertical="center" wrapText="1"/>
    </xf>
    <xf numFmtId="4" fontId="6" fillId="36" borderId="12" xfId="0" applyNumberFormat="1" applyFont="1" applyFill="1" applyBorder="1" applyAlignment="1">
      <alignment horizontal="right" vertical="center" wrapText="1"/>
    </xf>
    <xf numFmtId="4" fontId="6" fillId="35" borderId="21" xfId="0" applyNumberFormat="1" applyFont="1" applyFill="1" applyBorder="1" applyAlignment="1">
      <alignment horizontal="right" vertical="center" wrapText="1"/>
    </xf>
    <xf numFmtId="4" fontId="62" fillId="35" borderId="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62" fillId="35" borderId="24" xfId="0" applyNumberFormat="1" applyFont="1" applyFill="1" applyBorder="1" applyAlignment="1">
      <alignment horizontal="right" vertical="center" wrapText="1"/>
    </xf>
    <xf numFmtId="4" fontId="62" fillId="35" borderId="25" xfId="0" applyNumberFormat="1" applyFont="1" applyFill="1" applyBorder="1" applyAlignment="1">
      <alignment horizontal="right" vertical="center" wrapText="1"/>
    </xf>
    <xf numFmtId="4" fontId="6" fillId="5" borderId="19" xfId="0" applyNumberFormat="1" applyFont="1" applyFill="1" applyBorder="1" applyAlignment="1">
      <alignment horizontal="right" vertical="center" wrapText="1"/>
    </xf>
    <xf numFmtId="4" fontId="6" fillId="5" borderId="26" xfId="0" applyNumberFormat="1" applyFont="1" applyFill="1" applyBorder="1" applyAlignment="1">
      <alignment horizontal="right" vertical="center" wrapText="1"/>
    </xf>
    <xf numFmtId="0" fontId="57" fillId="34" borderId="15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142875</xdr:rowOff>
    </xdr:to>
    <xdr:pic>
      <xdr:nvPicPr>
        <xdr:cNvPr id="1" name="Imagen 1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6"/>
  <sheetViews>
    <sheetView tabSelected="1" zoomScale="115" zoomScaleNormal="115" zoomScalePageLayoutView="0" workbookViewId="0" topLeftCell="A29">
      <selection activeCell="G37" sqref="G37"/>
    </sheetView>
  </sheetViews>
  <sheetFormatPr defaultColWidth="11.421875" defaultRowHeight="12.75"/>
  <cols>
    <col min="1" max="1" width="2.57421875" style="0" customWidth="1"/>
    <col min="2" max="2" width="27.00390625" style="0" customWidth="1"/>
    <col min="3" max="3" width="17.421875" style="0" customWidth="1"/>
    <col min="4" max="4" width="18.140625" style="0" customWidth="1"/>
    <col min="5" max="5" width="16.140625" style="0" customWidth="1"/>
    <col min="6" max="6" width="17.28125" style="0" customWidth="1"/>
    <col min="7" max="7" width="18.8515625" style="0" customWidth="1"/>
    <col min="8" max="8" width="17.28125" style="0" customWidth="1"/>
    <col min="9" max="9" width="17.140625" style="0" customWidth="1"/>
    <col min="10" max="10" width="16.57421875" style="0" customWidth="1"/>
    <col min="11" max="11" width="7.8515625" style="0" customWidth="1"/>
    <col min="12" max="12" width="8.140625" style="0" customWidth="1"/>
    <col min="13" max="14" width="8.421875" style="0" customWidth="1"/>
    <col min="15" max="16" width="7.57421875" style="0" customWidth="1"/>
    <col min="17" max="17" width="7.8515625" style="0" customWidth="1"/>
    <col min="18" max="18" width="8.421875" style="0" customWidth="1"/>
    <col min="19" max="19" width="8.57421875" style="0" customWidth="1"/>
    <col min="20" max="21" width="8.28125" style="0" customWidth="1"/>
    <col min="22" max="22" width="8.00390625" style="0" customWidth="1"/>
    <col min="23" max="23" width="7.8515625" style="0" customWidth="1"/>
    <col min="24" max="24" width="9.421875" style="0" customWidth="1"/>
    <col min="25" max="25" width="8.140625" style="0" customWidth="1"/>
    <col min="26" max="26" width="9.00390625" style="0" customWidth="1"/>
    <col min="27" max="27" width="9.28125" style="0" customWidth="1"/>
    <col min="29" max="29" width="19.421875" style="0" customWidth="1"/>
    <col min="30" max="30" width="19.140625" style="0" customWidth="1"/>
    <col min="31" max="31" width="18.57421875" style="0" customWidth="1"/>
  </cols>
  <sheetData>
    <row r="2" spans="1:13" ht="18">
      <c r="A2" s="111" t="s">
        <v>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21" customHeight="1">
      <c r="A3" s="111" t="s">
        <v>24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3:13" ht="23.25" customHeight="1" thickBot="1">
      <c r="C4" s="1"/>
      <c r="D4" s="1"/>
      <c r="E4" s="1"/>
      <c r="F4" s="1"/>
      <c r="G4" s="1"/>
      <c r="H4" s="1"/>
      <c r="I4" s="1"/>
      <c r="J4" s="3" t="s">
        <v>25</v>
      </c>
      <c r="K4" s="2"/>
      <c r="L4" s="2"/>
      <c r="M4" s="2"/>
    </row>
    <row r="5" spans="1:13" ht="43.5" customHeight="1" thickBot="1">
      <c r="A5" s="20"/>
      <c r="B5" s="21" t="s">
        <v>7</v>
      </c>
      <c r="C5" s="22" t="s">
        <v>14</v>
      </c>
      <c r="D5" s="23" t="s">
        <v>10</v>
      </c>
      <c r="E5" s="22" t="s">
        <v>19</v>
      </c>
      <c r="F5" s="22" t="s">
        <v>20</v>
      </c>
      <c r="G5" s="23" t="s">
        <v>27</v>
      </c>
      <c r="H5" s="23" t="s">
        <v>22</v>
      </c>
      <c r="I5" s="27" t="s">
        <v>28</v>
      </c>
      <c r="J5" s="31" t="s">
        <v>11</v>
      </c>
      <c r="K5" s="28" t="s">
        <v>13</v>
      </c>
      <c r="L5" s="106" t="s">
        <v>26</v>
      </c>
      <c r="M5" s="30" t="s">
        <v>12</v>
      </c>
    </row>
    <row r="6" spans="1:13" ht="9.75" customHeight="1">
      <c r="A6" s="5"/>
      <c r="B6" s="6"/>
      <c r="C6" s="6"/>
      <c r="D6" s="6"/>
      <c r="E6" s="6"/>
      <c r="F6" s="6"/>
      <c r="G6" s="6"/>
      <c r="H6" s="6"/>
      <c r="I6" s="10"/>
      <c r="J6" s="6"/>
      <c r="K6" s="6"/>
      <c r="L6" s="6"/>
      <c r="M6" s="10"/>
    </row>
    <row r="7" spans="1:13" ht="18" customHeight="1">
      <c r="A7" s="70" t="s">
        <v>3</v>
      </c>
      <c r="B7" s="69" t="s">
        <v>0</v>
      </c>
      <c r="C7" s="35">
        <f>SUM(C8:C11)</f>
        <v>393304915000</v>
      </c>
      <c r="D7" s="35">
        <f aca="true" t="shared" si="0" ref="D7:I7">SUM(D8:D11)</f>
        <v>458832765000</v>
      </c>
      <c r="E7" s="35">
        <f t="shared" si="0"/>
        <v>6554555000</v>
      </c>
      <c r="F7" s="35">
        <f t="shared" si="0"/>
        <v>452278210000</v>
      </c>
      <c r="G7" s="35">
        <f t="shared" si="0"/>
        <v>388807288803.79004</v>
      </c>
      <c r="H7" s="35">
        <f t="shared" si="0"/>
        <v>312279020999.14996</v>
      </c>
      <c r="I7" s="92">
        <f t="shared" si="0"/>
        <v>298985715046.27</v>
      </c>
      <c r="J7" s="35">
        <f aca="true" t="shared" si="1" ref="J7:J12">+F7-G7</f>
        <v>63470921196.20996</v>
      </c>
      <c r="K7" s="93">
        <f aca="true" t="shared" si="2" ref="K7:K12">+G7/F7</f>
        <v>0.8596639860314961</v>
      </c>
      <c r="L7" s="93">
        <f aca="true" t="shared" si="3" ref="L7:L12">+H7/F7</f>
        <v>0.6904578069307163</v>
      </c>
      <c r="M7" s="57">
        <f aca="true" t="shared" si="4" ref="M7:M12">+I7/F7</f>
        <v>0.6610659289694059</v>
      </c>
    </row>
    <row r="8" spans="1:13" ht="29.25" customHeight="1">
      <c r="A8" s="38"/>
      <c r="B8" s="39" t="s">
        <v>1</v>
      </c>
      <c r="C8" s="34">
        <f aca="true" t="shared" si="5" ref="C8:E9">+C22+C36</f>
        <v>52247396000</v>
      </c>
      <c r="D8" s="34">
        <f t="shared" si="5"/>
        <v>52247396000</v>
      </c>
      <c r="E8" s="34">
        <f t="shared" si="5"/>
        <v>554555000</v>
      </c>
      <c r="F8" s="34">
        <f>+D8-E8</f>
        <v>51692841000</v>
      </c>
      <c r="G8" s="34">
        <f aca="true" t="shared" si="6" ref="G8:I9">+G22+G36</f>
        <v>32310340962.730003</v>
      </c>
      <c r="H8" s="34">
        <f t="shared" si="6"/>
        <v>32098071460.730003</v>
      </c>
      <c r="I8" s="40">
        <f t="shared" si="6"/>
        <v>32031600077.730003</v>
      </c>
      <c r="J8" s="41">
        <f t="shared" si="1"/>
        <v>19382500037.269997</v>
      </c>
      <c r="K8" s="42">
        <f t="shared" si="2"/>
        <v>0.6250447902975579</v>
      </c>
      <c r="L8" s="42">
        <f t="shared" si="3"/>
        <v>0.6209384286061972</v>
      </c>
      <c r="M8" s="43">
        <f t="shared" si="4"/>
        <v>0.6196525371420387</v>
      </c>
    </row>
    <row r="9" spans="1:13" ht="25.5" customHeight="1">
      <c r="A9" s="38"/>
      <c r="B9" s="45" t="s">
        <v>18</v>
      </c>
      <c r="C9" s="34">
        <f t="shared" si="5"/>
        <v>21345099000</v>
      </c>
      <c r="D9" s="34">
        <f t="shared" si="5"/>
        <v>21345099000</v>
      </c>
      <c r="E9" s="34">
        <f t="shared" si="5"/>
        <v>0</v>
      </c>
      <c r="F9" s="34">
        <f>+D9-E9</f>
        <v>21345099000</v>
      </c>
      <c r="G9" s="34">
        <f t="shared" si="6"/>
        <v>18035071175.3</v>
      </c>
      <c r="H9" s="34">
        <f t="shared" si="6"/>
        <v>11225420024.320002</v>
      </c>
      <c r="I9" s="40">
        <f t="shared" si="6"/>
        <v>10884826262.11</v>
      </c>
      <c r="J9" s="41">
        <f t="shared" si="1"/>
        <v>3310027824.700001</v>
      </c>
      <c r="K9" s="42">
        <f t="shared" si="2"/>
        <v>0.8449279703645319</v>
      </c>
      <c r="L9" s="42">
        <f t="shared" si="3"/>
        <v>0.5259015207341039</v>
      </c>
      <c r="M9" s="43">
        <f t="shared" si="4"/>
        <v>0.5099449884074091</v>
      </c>
    </row>
    <row r="10" spans="1:13" ht="26.25" customHeight="1">
      <c r="A10" s="38"/>
      <c r="B10" s="39" t="s">
        <v>8</v>
      </c>
      <c r="C10" s="34">
        <f>+C24+C38</f>
        <v>307251533000</v>
      </c>
      <c r="D10" s="34">
        <f aca="true" t="shared" si="7" ref="D10:I10">+D24+D38</f>
        <v>372779383000</v>
      </c>
      <c r="E10" s="34">
        <f t="shared" si="7"/>
        <v>6000000000</v>
      </c>
      <c r="F10" s="34">
        <f t="shared" si="7"/>
        <v>366779383000</v>
      </c>
      <c r="G10" s="34">
        <f t="shared" si="7"/>
        <v>326886748704.76</v>
      </c>
      <c r="H10" s="34">
        <f t="shared" si="7"/>
        <v>257380653814.09998</v>
      </c>
      <c r="I10" s="40">
        <f t="shared" si="7"/>
        <v>244494413006.43</v>
      </c>
      <c r="J10" s="41">
        <f t="shared" si="1"/>
        <v>39892634295.23999</v>
      </c>
      <c r="K10" s="42">
        <f t="shared" si="2"/>
        <v>0.891235341613408</v>
      </c>
      <c r="L10" s="42">
        <f t="shared" si="3"/>
        <v>0.7017315196642336</v>
      </c>
      <c r="M10" s="43">
        <f t="shared" si="4"/>
        <v>0.6665980268755455</v>
      </c>
    </row>
    <row r="11" spans="1:13" ht="37.5" customHeight="1">
      <c r="A11" s="38"/>
      <c r="B11" s="46" t="s">
        <v>21</v>
      </c>
      <c r="C11" s="34">
        <f aca="true" t="shared" si="8" ref="C11:E12">+C25+C39</f>
        <v>12460887000</v>
      </c>
      <c r="D11" s="34">
        <f>+D25+D39</f>
        <v>12460887000</v>
      </c>
      <c r="E11" s="34">
        <f t="shared" si="8"/>
        <v>0</v>
      </c>
      <c r="F11" s="34">
        <f>+D11-E11</f>
        <v>12460887000</v>
      </c>
      <c r="G11" s="34">
        <f aca="true" t="shared" si="9" ref="G11:I12">+G25+G39</f>
        <v>11575127961</v>
      </c>
      <c r="H11" s="34">
        <f t="shared" si="9"/>
        <v>11574875700</v>
      </c>
      <c r="I11" s="40">
        <f t="shared" si="9"/>
        <v>11574875700</v>
      </c>
      <c r="J11" s="41">
        <f t="shared" si="1"/>
        <v>885759039</v>
      </c>
      <c r="K11" s="42">
        <f t="shared" si="2"/>
        <v>0.9289168548755798</v>
      </c>
      <c r="L11" s="42">
        <f t="shared" si="3"/>
        <v>0.9288966106505901</v>
      </c>
      <c r="M11" s="43">
        <f t="shared" si="4"/>
        <v>0.9288966106505901</v>
      </c>
    </row>
    <row r="12" spans="1:13" ht="18.75" customHeight="1">
      <c r="A12" s="55" t="s">
        <v>4</v>
      </c>
      <c r="B12" s="69" t="s">
        <v>2</v>
      </c>
      <c r="C12" s="35">
        <f t="shared" si="8"/>
        <v>228667186093</v>
      </c>
      <c r="D12" s="35">
        <f t="shared" si="8"/>
        <v>252447662429</v>
      </c>
      <c r="E12" s="35">
        <f t="shared" si="8"/>
        <v>68191739968</v>
      </c>
      <c r="F12" s="35">
        <f>+D12-E12</f>
        <v>184255922461</v>
      </c>
      <c r="G12" s="35">
        <f>+G26+G40</f>
        <v>151327164244.56</v>
      </c>
      <c r="H12" s="35">
        <f t="shared" si="9"/>
        <v>24575167755.79</v>
      </c>
      <c r="I12" s="92">
        <f t="shared" si="9"/>
        <v>23743154396.79</v>
      </c>
      <c r="J12" s="35">
        <f t="shared" si="1"/>
        <v>32928758216.440002</v>
      </c>
      <c r="K12" s="93">
        <f t="shared" si="2"/>
        <v>0.8212879250955433</v>
      </c>
      <c r="L12" s="93">
        <f t="shared" si="3"/>
        <v>0.13337518505540377</v>
      </c>
      <c r="M12" s="57">
        <f t="shared" si="4"/>
        <v>0.1288596538969624</v>
      </c>
    </row>
    <row r="13" spans="1:13" ht="8.25" customHeight="1">
      <c r="A13" s="47"/>
      <c r="B13" s="48"/>
      <c r="C13" s="49"/>
      <c r="D13" s="37"/>
      <c r="E13" s="37"/>
      <c r="F13" s="37"/>
      <c r="G13" s="37"/>
      <c r="H13" s="37"/>
      <c r="I13" s="50"/>
      <c r="J13" s="51"/>
      <c r="K13" s="52"/>
      <c r="L13" s="52"/>
      <c r="M13" s="53"/>
    </row>
    <row r="14" spans="1:13" ht="15.75" customHeight="1" thickBot="1">
      <c r="A14" s="87" t="s">
        <v>5</v>
      </c>
      <c r="B14" s="88" t="s">
        <v>6</v>
      </c>
      <c r="C14" s="89">
        <f>+C28+C42</f>
        <v>621972101093</v>
      </c>
      <c r="D14" s="89">
        <f aca="true" t="shared" si="10" ref="D14:I14">+D28+D42</f>
        <v>711280427429</v>
      </c>
      <c r="E14" s="89">
        <f t="shared" si="10"/>
        <v>74746294968</v>
      </c>
      <c r="F14" s="89">
        <f t="shared" si="10"/>
        <v>636534132461</v>
      </c>
      <c r="G14" s="89">
        <f t="shared" si="10"/>
        <v>540134453048.35</v>
      </c>
      <c r="H14" s="89">
        <f t="shared" si="10"/>
        <v>336854188754.93994</v>
      </c>
      <c r="I14" s="94">
        <f t="shared" si="10"/>
        <v>322728869443.06</v>
      </c>
      <c r="J14" s="89">
        <f>+F14-G14</f>
        <v>96399679412.65002</v>
      </c>
      <c r="K14" s="95">
        <f>+G14/F14</f>
        <v>0.8485553649103705</v>
      </c>
      <c r="L14" s="95">
        <f>+H14/F14</f>
        <v>0.5292005119231823</v>
      </c>
      <c r="M14" s="91">
        <f>+I14/F14</f>
        <v>0.5070095270387301</v>
      </c>
    </row>
    <row r="15" spans="1:13" ht="12.75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4"/>
    </row>
    <row r="16" spans="1:13" ht="15" customHeight="1">
      <c r="A16" s="109" t="s">
        <v>16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</row>
    <row r="17" spans="1:13" ht="16.5" customHeight="1">
      <c r="A17" s="109" t="s">
        <v>24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</row>
    <row r="18" spans="1:13" ht="24" customHeight="1" thickBot="1">
      <c r="A18" s="11"/>
      <c r="B18" s="11"/>
      <c r="C18" s="12"/>
      <c r="D18" s="12"/>
      <c r="E18" s="12"/>
      <c r="F18" s="12"/>
      <c r="G18" s="12"/>
      <c r="H18" s="12"/>
      <c r="I18" s="12"/>
      <c r="J18" s="16"/>
      <c r="K18" s="9"/>
      <c r="L18" s="9"/>
      <c r="M18" s="9"/>
    </row>
    <row r="19" spans="1:13" ht="42.75" customHeight="1" thickBot="1">
      <c r="A19" s="20"/>
      <c r="B19" s="21" t="s">
        <v>7</v>
      </c>
      <c r="C19" s="22" t="s">
        <v>14</v>
      </c>
      <c r="D19" s="22" t="s">
        <v>10</v>
      </c>
      <c r="E19" s="22" t="s">
        <v>19</v>
      </c>
      <c r="F19" s="22" t="s">
        <v>20</v>
      </c>
      <c r="G19" s="23" t="s">
        <v>27</v>
      </c>
      <c r="H19" s="23" t="s">
        <v>22</v>
      </c>
      <c r="I19" s="27" t="s">
        <v>28</v>
      </c>
      <c r="J19" s="72" t="s">
        <v>11</v>
      </c>
      <c r="K19" s="28" t="s">
        <v>13</v>
      </c>
      <c r="L19" s="29" t="s">
        <v>23</v>
      </c>
      <c r="M19" s="30" t="s">
        <v>12</v>
      </c>
    </row>
    <row r="20" spans="1:13" ht="12" customHeight="1">
      <c r="A20" s="7"/>
      <c r="B20" s="8"/>
      <c r="C20" s="9"/>
      <c r="D20" s="9"/>
      <c r="E20" s="9"/>
      <c r="F20" s="9"/>
      <c r="G20" s="9"/>
      <c r="H20" s="9"/>
      <c r="I20" s="9"/>
      <c r="J20" s="99"/>
      <c r="K20" s="100"/>
      <c r="L20" s="100"/>
      <c r="M20" s="101"/>
    </row>
    <row r="21" spans="1:13" ht="25.5" customHeight="1">
      <c r="A21" s="70" t="s">
        <v>3</v>
      </c>
      <c r="B21" s="71" t="s">
        <v>0</v>
      </c>
      <c r="C21" s="35">
        <f>SUM(C22:C25)</f>
        <v>378313126000</v>
      </c>
      <c r="D21" s="35">
        <f aca="true" t="shared" si="11" ref="D21:I21">SUM(D22:D25)</f>
        <v>443840976000</v>
      </c>
      <c r="E21" s="35">
        <f t="shared" si="11"/>
        <v>6000000000</v>
      </c>
      <c r="F21" s="35">
        <f t="shared" si="11"/>
        <v>437840976000</v>
      </c>
      <c r="G21" s="35">
        <f t="shared" si="11"/>
        <v>379713672046.03</v>
      </c>
      <c r="H21" s="35">
        <f t="shared" si="11"/>
        <v>303923408890.02997</v>
      </c>
      <c r="I21" s="35">
        <f t="shared" si="11"/>
        <v>290630738501.15</v>
      </c>
      <c r="J21" s="75">
        <f aca="true" t="shared" si="12" ref="J21:J26">+F21-G21</f>
        <v>58127303953.96997</v>
      </c>
      <c r="K21" s="36">
        <f aca="true" t="shared" si="13" ref="K21:K26">+G21/F21</f>
        <v>0.8672410597906899</v>
      </c>
      <c r="L21" s="36">
        <f aca="true" t="shared" si="14" ref="L21:L26">+H21/F21</f>
        <v>0.6941410821494924</v>
      </c>
      <c r="M21" s="57">
        <f aca="true" t="shared" si="15" ref="M21:M26">+I21/F21</f>
        <v>0.6637814970089735</v>
      </c>
    </row>
    <row r="22" spans="1:13" ht="24.75" customHeight="1">
      <c r="A22" s="38"/>
      <c r="B22" s="45" t="s">
        <v>1</v>
      </c>
      <c r="C22" s="32">
        <v>39306521000</v>
      </c>
      <c r="D22" s="32">
        <v>39306521000</v>
      </c>
      <c r="E22" s="32">
        <v>0</v>
      </c>
      <c r="F22" s="32">
        <f>+D22-E22</f>
        <v>39306521000</v>
      </c>
      <c r="G22" s="107">
        <v>24926426706.010002</v>
      </c>
      <c r="H22" s="107">
        <v>24715300256.010002</v>
      </c>
      <c r="I22" s="107">
        <v>24648828873.010002</v>
      </c>
      <c r="J22" s="86">
        <f t="shared" si="12"/>
        <v>14380094293.989998</v>
      </c>
      <c r="K22" s="33">
        <f t="shared" si="13"/>
        <v>0.634154996979</v>
      </c>
      <c r="L22" s="33">
        <f t="shared" si="14"/>
        <v>0.6287837139290451</v>
      </c>
      <c r="M22" s="44">
        <f t="shared" si="15"/>
        <v>0.6270926107403401</v>
      </c>
    </row>
    <row r="23" spans="1:13" ht="21" customHeight="1">
      <c r="A23" s="38"/>
      <c r="B23" s="45" t="s">
        <v>18</v>
      </c>
      <c r="C23" s="34">
        <v>19428254000</v>
      </c>
      <c r="D23" s="34">
        <v>19428254000</v>
      </c>
      <c r="E23" s="32">
        <v>0</v>
      </c>
      <c r="F23" s="32">
        <f>+D23-E23</f>
        <v>19428254000</v>
      </c>
      <c r="G23" s="107">
        <v>16346423971.13</v>
      </c>
      <c r="H23" s="107">
        <v>10273634416.79</v>
      </c>
      <c r="I23" s="107">
        <v>9933676218.58</v>
      </c>
      <c r="J23" s="86">
        <f t="shared" si="12"/>
        <v>3081830028.870001</v>
      </c>
      <c r="K23" s="33">
        <f t="shared" si="13"/>
        <v>0.8413738039007519</v>
      </c>
      <c r="L23" s="33">
        <f t="shared" si="14"/>
        <v>0.528798646383252</v>
      </c>
      <c r="M23" s="44">
        <f t="shared" si="15"/>
        <v>0.5113005120573367</v>
      </c>
    </row>
    <row r="24" spans="1:13" ht="39" customHeight="1">
      <c r="A24" s="38"/>
      <c r="B24" s="45" t="s">
        <v>8</v>
      </c>
      <c r="C24" s="34">
        <v>307121284000</v>
      </c>
      <c r="D24" s="34">
        <v>372649134000</v>
      </c>
      <c r="E24" s="32">
        <v>6000000000</v>
      </c>
      <c r="F24" s="32">
        <f>+D24-E24</f>
        <v>366649134000</v>
      </c>
      <c r="G24" s="108">
        <v>326868717407.89</v>
      </c>
      <c r="H24" s="108">
        <v>257362622517.22998</v>
      </c>
      <c r="I24" s="108">
        <v>244476381709.56</v>
      </c>
      <c r="J24" s="86">
        <f t="shared" si="12"/>
        <v>39780416592.109985</v>
      </c>
      <c r="K24" s="33">
        <f t="shared" si="13"/>
        <v>0.891502766805635</v>
      </c>
      <c r="L24" s="33">
        <f t="shared" si="14"/>
        <v>0.701931625228467</v>
      </c>
      <c r="M24" s="44">
        <f t="shared" si="15"/>
        <v>0.6667856515639827</v>
      </c>
    </row>
    <row r="25" spans="1:13" ht="38.25" customHeight="1" thickBot="1">
      <c r="A25" s="38"/>
      <c r="B25" s="46" t="s">
        <v>21</v>
      </c>
      <c r="C25" s="34">
        <v>12457067000</v>
      </c>
      <c r="D25" s="34">
        <v>12457067000</v>
      </c>
      <c r="E25" s="32">
        <v>0</v>
      </c>
      <c r="F25" s="32">
        <f>+D25-E25</f>
        <v>12457067000</v>
      </c>
      <c r="G25" s="108">
        <v>11572103961</v>
      </c>
      <c r="H25" s="108">
        <v>11571851700</v>
      </c>
      <c r="I25" s="108">
        <v>11571851700</v>
      </c>
      <c r="J25" s="86">
        <f t="shared" si="12"/>
        <v>884963039</v>
      </c>
      <c r="K25" s="33">
        <f t="shared" si="13"/>
        <v>0.928958956470251</v>
      </c>
      <c r="L25" s="33">
        <f t="shared" si="14"/>
        <v>0.928938706037304</v>
      </c>
      <c r="M25" s="44">
        <f t="shared" si="15"/>
        <v>0.928938706037304</v>
      </c>
    </row>
    <row r="26" spans="1:13" ht="24.75" customHeight="1" thickBot="1" thickTop="1">
      <c r="A26" s="55" t="s">
        <v>4</v>
      </c>
      <c r="B26" s="56" t="s">
        <v>2</v>
      </c>
      <c r="C26" s="35">
        <v>216446598093</v>
      </c>
      <c r="D26" s="35">
        <v>240227074429</v>
      </c>
      <c r="E26" s="98">
        <v>68191739968</v>
      </c>
      <c r="F26" s="35">
        <v>172035334461</v>
      </c>
      <c r="G26" s="102">
        <v>142929592555.85</v>
      </c>
      <c r="H26" s="102">
        <v>21648683272.850002</v>
      </c>
      <c r="I26" s="103">
        <v>20941968454.850002</v>
      </c>
      <c r="J26" s="75">
        <f t="shared" si="12"/>
        <v>29105741905.149994</v>
      </c>
      <c r="K26" s="36">
        <f t="shared" si="13"/>
        <v>0.8308153264191886</v>
      </c>
      <c r="L26" s="36">
        <f t="shared" si="14"/>
        <v>0.12583858624553496</v>
      </c>
      <c r="M26" s="57">
        <f t="shared" si="15"/>
        <v>0.12173062307497938</v>
      </c>
    </row>
    <row r="27" spans="1:13" ht="10.5" customHeight="1" thickTop="1">
      <c r="A27" s="58"/>
      <c r="B27" s="59"/>
      <c r="C27" s="79"/>
      <c r="D27" s="79"/>
      <c r="E27" s="79"/>
      <c r="F27" s="78"/>
      <c r="G27" s="37"/>
      <c r="H27" s="37"/>
      <c r="I27" s="37"/>
      <c r="J27" s="84"/>
      <c r="K27" s="4"/>
      <c r="L27" s="4"/>
      <c r="M27" s="54"/>
    </row>
    <row r="28" spans="1:13" ht="13.5" thickBot="1">
      <c r="A28" s="60" t="s">
        <v>5</v>
      </c>
      <c r="B28" s="61" t="s">
        <v>6</v>
      </c>
      <c r="C28" s="80">
        <f>+C21+C26</f>
        <v>594759724093</v>
      </c>
      <c r="D28" s="80">
        <f>+D21+D26</f>
        <v>684068050429</v>
      </c>
      <c r="E28" s="80">
        <f>+E21+E26</f>
        <v>74191739968</v>
      </c>
      <c r="F28" s="81">
        <f>+D28-E28</f>
        <v>609876310461</v>
      </c>
      <c r="G28" s="104">
        <f>+G21+G26</f>
        <v>522643264601.88</v>
      </c>
      <c r="H28" s="104">
        <f>+H21+H26</f>
        <v>325572092162.87994</v>
      </c>
      <c r="I28" s="105">
        <f>+I21+I26</f>
        <v>311572706956</v>
      </c>
      <c r="J28" s="76">
        <f>+F28-G28</f>
        <v>87233045859.12</v>
      </c>
      <c r="K28" s="68">
        <f>+G28/F28</f>
        <v>0.8569660038226746</v>
      </c>
      <c r="L28" s="68">
        <f>+H28/F28</f>
        <v>0.5338329864243833</v>
      </c>
      <c r="M28" s="77">
        <f>+I28/F28</f>
        <v>0.5108785201387557</v>
      </c>
    </row>
    <row r="29" spans="1:13" ht="12.75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 customHeight="1">
      <c r="A30" s="109" t="s">
        <v>17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</row>
    <row r="31" spans="1:13" ht="18.75" customHeight="1">
      <c r="A31" s="109" t="s">
        <v>24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</row>
    <row r="32" spans="1:13" ht="9.75" customHeight="1" thickBot="1">
      <c r="A32" s="17"/>
      <c r="B32" s="17"/>
      <c r="C32" s="18"/>
      <c r="D32" s="18"/>
      <c r="E32" s="18"/>
      <c r="F32" s="18"/>
      <c r="G32" s="18"/>
      <c r="H32" s="18"/>
      <c r="I32" s="18"/>
      <c r="J32" s="16"/>
      <c r="K32" s="19"/>
      <c r="L32" s="19"/>
      <c r="M32" s="19"/>
    </row>
    <row r="33" spans="1:13" ht="42" customHeight="1" thickBot="1">
      <c r="A33" s="20"/>
      <c r="B33" s="21" t="s">
        <v>7</v>
      </c>
      <c r="C33" s="22" t="s">
        <v>14</v>
      </c>
      <c r="D33" s="22" t="s">
        <v>10</v>
      </c>
      <c r="E33" s="22" t="s">
        <v>19</v>
      </c>
      <c r="F33" s="22" t="s">
        <v>20</v>
      </c>
      <c r="G33" s="23" t="s">
        <v>27</v>
      </c>
      <c r="H33" s="23" t="s">
        <v>22</v>
      </c>
      <c r="I33" s="27" t="s">
        <v>28</v>
      </c>
      <c r="J33" s="72" t="s">
        <v>11</v>
      </c>
      <c r="K33" s="28" t="s">
        <v>13</v>
      </c>
      <c r="L33" s="29" t="s">
        <v>23</v>
      </c>
      <c r="M33" s="30" t="s">
        <v>12</v>
      </c>
    </row>
    <row r="34" spans="1:13" ht="10.5" customHeight="1">
      <c r="A34" s="7"/>
      <c r="B34" s="8"/>
      <c r="C34" s="9"/>
      <c r="D34" s="9"/>
      <c r="E34" s="9"/>
      <c r="F34" s="9"/>
      <c r="G34" s="9"/>
      <c r="H34" s="9"/>
      <c r="I34" s="9"/>
      <c r="J34" s="73"/>
      <c r="K34" s="9"/>
      <c r="L34" s="9"/>
      <c r="M34" s="74"/>
    </row>
    <row r="35" spans="1:13" ht="24" customHeight="1">
      <c r="A35" s="55" t="s">
        <v>3</v>
      </c>
      <c r="B35" s="56" t="s">
        <v>0</v>
      </c>
      <c r="C35" s="35">
        <f aca="true" t="shared" si="16" ref="C35:I35">SUM(C36:C39)</f>
        <v>14991789000</v>
      </c>
      <c r="D35" s="35">
        <f t="shared" si="16"/>
        <v>14991789000</v>
      </c>
      <c r="E35" s="35">
        <f t="shared" si="16"/>
        <v>554555000</v>
      </c>
      <c r="F35" s="35">
        <f t="shared" si="16"/>
        <v>14437234000</v>
      </c>
      <c r="G35" s="35">
        <f t="shared" si="16"/>
        <v>9093616757.76</v>
      </c>
      <c r="H35" s="35">
        <f t="shared" si="16"/>
        <v>8355612109.119999</v>
      </c>
      <c r="I35" s="35">
        <f t="shared" si="16"/>
        <v>8354976545.119999</v>
      </c>
      <c r="J35" s="75">
        <f aca="true" t="shared" si="17" ref="J35:J40">+F35-G35</f>
        <v>5343617242.24</v>
      </c>
      <c r="K35" s="36">
        <f aca="true" t="shared" si="18" ref="K35:K40">+G35/F35</f>
        <v>0.6298725058941346</v>
      </c>
      <c r="L35" s="36">
        <f aca="true" t="shared" si="19" ref="L35:L40">+H35/F35</f>
        <v>0.5787543589803974</v>
      </c>
      <c r="M35" s="57">
        <f aca="true" t="shared" si="20" ref="M35:M40">+I35/F35</f>
        <v>0.5787103364203974</v>
      </c>
    </row>
    <row r="36" spans="1:13" ht="19.5" customHeight="1">
      <c r="A36" s="62"/>
      <c r="B36" s="39" t="s">
        <v>1</v>
      </c>
      <c r="C36" s="32">
        <v>12940875000</v>
      </c>
      <c r="D36" s="32">
        <v>12940875000</v>
      </c>
      <c r="E36" s="32">
        <v>554555000</v>
      </c>
      <c r="F36" s="32">
        <f>+D36-E36</f>
        <v>12386320000</v>
      </c>
      <c r="G36" s="108">
        <v>7383914256.719999</v>
      </c>
      <c r="H36" s="108">
        <v>7382771204.719999</v>
      </c>
      <c r="I36" s="108">
        <v>7382771204.719999</v>
      </c>
      <c r="J36" s="86">
        <f t="shared" si="17"/>
        <v>5002405743.280001</v>
      </c>
      <c r="K36" s="33">
        <f t="shared" si="18"/>
        <v>0.5961346272920447</v>
      </c>
      <c r="L36" s="33">
        <f t="shared" si="19"/>
        <v>0.5960423438696885</v>
      </c>
      <c r="M36" s="44">
        <f t="shared" si="20"/>
        <v>0.5960423438696885</v>
      </c>
    </row>
    <row r="37" spans="1:13" ht="19.5" customHeight="1">
      <c r="A37" s="62"/>
      <c r="B37" s="45" t="s">
        <v>18</v>
      </c>
      <c r="C37" s="34">
        <v>1916845000</v>
      </c>
      <c r="D37" s="34">
        <v>1916845000</v>
      </c>
      <c r="E37" s="34"/>
      <c r="F37" s="32">
        <f>+D37-E37</f>
        <v>1916845000</v>
      </c>
      <c r="G37" s="108">
        <v>1688647204.17</v>
      </c>
      <c r="H37" s="108">
        <v>951785607.53</v>
      </c>
      <c r="I37" s="108">
        <v>951150043.53</v>
      </c>
      <c r="J37" s="86">
        <f t="shared" si="17"/>
        <v>228197795.82999992</v>
      </c>
      <c r="K37" s="33">
        <f t="shared" si="18"/>
        <v>0.8809513571363361</v>
      </c>
      <c r="L37" s="33">
        <f t="shared" si="19"/>
        <v>0.4965375956480571</v>
      </c>
      <c r="M37" s="44">
        <f t="shared" si="20"/>
        <v>0.49620602788957896</v>
      </c>
    </row>
    <row r="38" spans="1:13" ht="31.5" customHeight="1">
      <c r="A38" s="62"/>
      <c r="B38" s="39" t="s">
        <v>8</v>
      </c>
      <c r="C38" s="34">
        <v>130249000</v>
      </c>
      <c r="D38" s="34">
        <v>130249000</v>
      </c>
      <c r="E38" s="34"/>
      <c r="F38" s="32">
        <f>+D38-E38</f>
        <v>130249000</v>
      </c>
      <c r="G38" s="108">
        <v>18031296.87</v>
      </c>
      <c r="H38" s="108">
        <v>18031296.87</v>
      </c>
      <c r="I38" s="108">
        <v>18031296.87</v>
      </c>
      <c r="J38" s="86">
        <f t="shared" si="17"/>
        <v>112217703.13</v>
      </c>
      <c r="K38" s="33">
        <f t="shared" si="18"/>
        <v>0.13843712327925742</v>
      </c>
      <c r="L38" s="33">
        <f t="shared" si="19"/>
        <v>0.13843712327925742</v>
      </c>
      <c r="M38" s="44">
        <f t="shared" si="20"/>
        <v>0.13843712327925742</v>
      </c>
    </row>
    <row r="39" spans="1:13" ht="30.75" customHeight="1">
      <c r="A39" s="38"/>
      <c r="B39" s="46" t="s">
        <v>21</v>
      </c>
      <c r="C39" s="34">
        <v>3820000</v>
      </c>
      <c r="D39" s="34">
        <v>3820000</v>
      </c>
      <c r="E39" s="34"/>
      <c r="F39" s="32">
        <f>+D39-E39</f>
        <v>3820000</v>
      </c>
      <c r="G39" s="108">
        <v>3024000</v>
      </c>
      <c r="H39" s="108">
        <v>3024000</v>
      </c>
      <c r="I39" s="108">
        <v>3024000</v>
      </c>
      <c r="J39" s="86">
        <f t="shared" si="17"/>
        <v>796000</v>
      </c>
      <c r="K39" s="33">
        <f t="shared" si="18"/>
        <v>0.7916230366492146</v>
      </c>
      <c r="L39" s="33">
        <f t="shared" si="19"/>
        <v>0.7916230366492146</v>
      </c>
      <c r="M39" s="44">
        <f t="shared" si="20"/>
        <v>0.7916230366492146</v>
      </c>
    </row>
    <row r="40" spans="1:13" ht="29.25" customHeight="1">
      <c r="A40" s="55" t="s">
        <v>4</v>
      </c>
      <c r="B40" s="69" t="s">
        <v>2</v>
      </c>
      <c r="C40" s="35">
        <v>12220588000</v>
      </c>
      <c r="D40" s="35">
        <v>12220588000</v>
      </c>
      <c r="E40" s="35">
        <v>0</v>
      </c>
      <c r="F40" s="35">
        <f>+D40-E40</f>
        <v>12220588000</v>
      </c>
      <c r="G40" s="35">
        <v>8397571688.71</v>
      </c>
      <c r="H40" s="35">
        <v>2926484482.94</v>
      </c>
      <c r="I40" s="35">
        <v>2801185941.94</v>
      </c>
      <c r="J40" s="75">
        <f t="shared" si="17"/>
        <v>3823016311.29</v>
      </c>
      <c r="K40" s="36">
        <f t="shared" si="18"/>
        <v>0.6871659275895726</v>
      </c>
      <c r="L40" s="36">
        <f t="shared" si="19"/>
        <v>0.23947165905110296</v>
      </c>
      <c r="M40" s="57">
        <f t="shared" si="20"/>
        <v>0.22921858931337838</v>
      </c>
    </row>
    <row r="41" spans="1:13" ht="6.75" customHeight="1">
      <c r="A41" s="63"/>
      <c r="B41" s="64"/>
      <c r="C41" s="65"/>
      <c r="D41" s="65"/>
      <c r="E41" s="65"/>
      <c r="F41" s="65"/>
      <c r="G41" s="65"/>
      <c r="H41" s="65"/>
      <c r="I41" s="65"/>
      <c r="J41" s="96"/>
      <c r="K41" s="66"/>
      <c r="L41" s="66"/>
      <c r="M41" s="53"/>
    </row>
    <row r="42" spans="1:13" ht="21.75" customHeight="1" thickBot="1">
      <c r="A42" s="87" t="s">
        <v>5</v>
      </c>
      <c r="B42" s="88" t="s">
        <v>6</v>
      </c>
      <c r="C42" s="89">
        <f>+C35+C40</f>
        <v>27212377000</v>
      </c>
      <c r="D42" s="89">
        <f aca="true" t="shared" si="21" ref="D42:I42">+D35+D40</f>
        <v>27212377000</v>
      </c>
      <c r="E42" s="89">
        <f t="shared" si="21"/>
        <v>554555000</v>
      </c>
      <c r="F42" s="89">
        <f t="shared" si="21"/>
        <v>26657822000</v>
      </c>
      <c r="G42" s="89">
        <f t="shared" si="21"/>
        <v>17491188446.47</v>
      </c>
      <c r="H42" s="89">
        <f t="shared" si="21"/>
        <v>11282096592.06</v>
      </c>
      <c r="I42" s="89">
        <f t="shared" si="21"/>
        <v>11156162487.06</v>
      </c>
      <c r="J42" s="97">
        <f>+F42-G42</f>
        <v>9166633553.529999</v>
      </c>
      <c r="K42" s="90">
        <f>+G42/F42</f>
        <v>0.6561371910454651</v>
      </c>
      <c r="L42" s="90">
        <f>+H42/F42</f>
        <v>0.4232189933618733</v>
      </c>
      <c r="M42" s="91">
        <f>+I42/F42</f>
        <v>0.41849489755989816</v>
      </c>
    </row>
    <row r="43" spans="1:13" ht="12.75">
      <c r="A43" s="11"/>
      <c r="B43" s="11"/>
      <c r="C43" s="12"/>
      <c r="D43" s="12"/>
      <c r="E43" s="12"/>
      <c r="F43" s="12"/>
      <c r="G43" s="12"/>
      <c r="H43" s="12"/>
      <c r="I43" s="12"/>
      <c r="J43" s="12"/>
      <c r="K43" s="11"/>
      <c r="L43" s="11"/>
      <c r="M43" s="11"/>
    </row>
    <row r="44" spans="1:13" ht="12.75">
      <c r="A44" s="11"/>
      <c r="B44" s="67" t="s">
        <v>15</v>
      </c>
      <c r="C44" s="14"/>
      <c r="D44" s="14"/>
      <c r="E44" s="14"/>
      <c r="F44" s="85"/>
      <c r="G44" s="82"/>
      <c r="H44" s="82"/>
      <c r="I44" s="82"/>
      <c r="J44" s="82"/>
      <c r="K44" s="83"/>
      <c r="L44" s="15"/>
      <c r="M44" s="15"/>
    </row>
    <row r="45" spans="6:7" ht="12.75">
      <c r="F45" s="26"/>
      <c r="G45" s="25"/>
    </row>
    <row r="46" ht="12.75">
      <c r="G46" s="24"/>
    </row>
  </sheetData>
  <sheetProtection/>
  <mergeCells count="6">
    <mergeCell ref="A31:M31"/>
    <mergeCell ref="A30:M30"/>
    <mergeCell ref="A3:M3"/>
    <mergeCell ref="A2:M2"/>
    <mergeCell ref="A16:M16"/>
    <mergeCell ref="A17:M17"/>
  </mergeCells>
  <printOptions horizontalCentered="1"/>
  <pageMargins left="0.3937007874015748" right="0" top="0" bottom="0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Alterno</cp:lastModifiedBy>
  <cp:lastPrinted>2020-09-02T20:00:57Z</cp:lastPrinted>
  <dcterms:created xsi:type="dcterms:W3CDTF">2011-02-09T13:24:23Z</dcterms:created>
  <dcterms:modified xsi:type="dcterms:W3CDTF">2020-09-02T21:30:57Z</dcterms:modified>
  <cp:category/>
  <cp:version/>
  <cp:contentType/>
  <cp:contentStatus/>
</cp:coreProperties>
</file>