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SEPTIEMBRE\PDF\"/>
    </mc:Choice>
  </mc:AlternateContent>
  <bookViews>
    <workbookView xWindow="240" yWindow="120" windowWidth="18060" windowHeight="7050"/>
  </bookViews>
  <sheets>
    <sheet name="DIRECCIÓN DE COMERCIO EXT." sheetId="1" r:id="rId1"/>
  </sheets>
  <calcPr calcId="152511"/>
</workbook>
</file>

<file path=xl/calcChain.xml><?xml version="1.0" encoding="utf-8"?>
<calcChain xmlns="http://schemas.openxmlformats.org/spreadsheetml/2006/main">
  <c r="V22" i="1" l="1"/>
  <c r="U22" i="1"/>
  <c r="T22" i="1"/>
  <c r="S22" i="1"/>
  <c r="V21" i="1"/>
  <c r="U21" i="1"/>
  <c r="T21" i="1"/>
  <c r="S21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20" i="1"/>
  <c r="Q20" i="1"/>
  <c r="P20" i="1"/>
  <c r="O20" i="1"/>
  <c r="N20" i="1"/>
  <c r="M20" i="1"/>
  <c r="L20" i="1"/>
  <c r="K20" i="1"/>
  <c r="J20" i="1"/>
  <c r="R18" i="1"/>
  <c r="Q18" i="1"/>
  <c r="P18" i="1"/>
  <c r="O18" i="1"/>
  <c r="N18" i="1"/>
  <c r="M18" i="1"/>
  <c r="L18" i="1"/>
  <c r="K18" i="1"/>
  <c r="J18" i="1"/>
  <c r="R15" i="1"/>
  <c r="Q15" i="1"/>
  <c r="P15" i="1"/>
  <c r="O15" i="1"/>
  <c r="N15" i="1"/>
  <c r="M15" i="1"/>
  <c r="L15" i="1"/>
  <c r="K15" i="1"/>
  <c r="J15" i="1"/>
  <c r="R7" i="1"/>
  <c r="Q7" i="1"/>
  <c r="P7" i="1"/>
  <c r="O7" i="1"/>
  <c r="N7" i="1"/>
  <c r="M7" i="1"/>
  <c r="L7" i="1"/>
  <c r="K7" i="1"/>
  <c r="J7" i="1"/>
  <c r="S20" i="1" l="1"/>
  <c r="J6" i="1"/>
  <c r="J23" i="1" s="1"/>
  <c r="S7" i="1"/>
  <c r="S18" i="1"/>
  <c r="V15" i="1"/>
  <c r="V7" i="1"/>
  <c r="U7" i="1"/>
  <c r="L6" i="1"/>
  <c r="L23" i="1" s="1"/>
  <c r="T20" i="1"/>
  <c r="K6" i="1"/>
  <c r="K23" i="1" s="1"/>
  <c r="N6" i="1"/>
  <c r="N23" i="1" s="1"/>
  <c r="M6" i="1"/>
  <c r="M23" i="1" s="1"/>
  <c r="O6" i="1"/>
  <c r="O23" i="1" s="1"/>
  <c r="T15" i="1"/>
  <c r="R6" i="1"/>
  <c r="R23" i="1" s="1"/>
  <c r="U20" i="1"/>
  <c r="V20" i="1"/>
  <c r="S15" i="1"/>
  <c r="T7" i="1"/>
  <c r="U15" i="1"/>
  <c r="P6" i="1"/>
  <c r="Q6" i="1"/>
  <c r="V23" i="1" l="1"/>
  <c r="V6" i="1"/>
  <c r="S6" i="1"/>
  <c r="T6" i="1"/>
  <c r="P23" i="1"/>
  <c r="U6" i="1"/>
  <c r="Q23" i="1"/>
  <c r="U23" i="1" s="1"/>
  <c r="T23" i="1" l="1"/>
  <c r="S23" i="1"/>
</calcChain>
</file>

<file path=xl/sharedStrings.xml><?xml version="1.0" encoding="utf-8"?>
<sst xmlns="http://schemas.openxmlformats.org/spreadsheetml/2006/main" count="151" uniqueCount="65">
  <si>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</si>
  <si>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</si>
  <si>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</si>
  <si>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</si>
  <si>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</si>
  <si>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</si>
  <si>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</si>
  <si>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</si>
  <si>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</si>
  <si>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</si>
  <si>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</si>
  <si>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</si>
  <si>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</si>
  <si>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</si>
  <si>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</si>
  <si>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</si>
  <si>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</si>
  <si>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</si>
  <si>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</si>
  <si>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</si>
  <si>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</si>
  <si>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</si>
  <si>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</si>
  <si>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</si>
  <si>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</si>
  <si>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</si>
  <si>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</si>
  <si>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</si>
  <si>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</si>
  <si>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</si>
  <si>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</si>
  <si>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</si>
  <si>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</si>
  <si>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</si>
  <si>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</si>
  <si>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</si>
  <si>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</si>
  <si>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</si>
  <si>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</si>
  <si>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</si>
  <si>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</si>
  <si>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</si>
  <si>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</si>
  <si>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</si>
  <si>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</si>
  <si>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</si>
  <si>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</si>
  <si>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</si>
  <si>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>GASTOS DE PERSONAL</t>
  </si>
  <si>
    <t>GASTOS DE FUNCIONAMIENTO</t>
  </si>
  <si>
    <t>GASTOS GENERALES</t>
  </si>
  <si>
    <t>TRANSFERENCIAS CORRIENTES</t>
  </si>
  <si>
    <t xml:space="preserve">GASTOS DE INVERSION </t>
  </si>
  <si>
    <t>TOTAL PRESUPUESTO A+C</t>
  </si>
  <si>
    <t>APROPIACION SIN COMPROMETER</t>
  </si>
  <si>
    <t>PAGO /APR</t>
  </si>
  <si>
    <t>MINISTERIO DE COMERCIO INDUSTRIA Y TURISMO</t>
  </si>
  <si>
    <t>EJECUCIÓN PRESUPUESTAL ACUMULADA CON CORTE AL 30 DE SEPTIEMBRE DE 2018</t>
  </si>
  <si>
    <t>COMP/ APR</t>
  </si>
  <si>
    <t>OBLIG/ APR</t>
  </si>
  <si>
    <t xml:space="preserve">UNIDAD EJECUTORA 3501-02 DIRECCIÓN GENERAL DE COMERCIO EXTERIOR </t>
  </si>
  <si>
    <t>Fecha de Generación: Octubre 01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</si>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</sst>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Continuous" vertical="center" wrapText="1"/>
    </xf>
    <xf numFmtId="0" fontId="2" fillId="0" borderId="0" xfId="0" applyFont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topLeftCell="A17" workbookViewId="0">
      <selection activeCell="A27" sqref="A27"/>
    </sheetView>
  </sheetViews>
  <sheetFormatPr baseColWidth="10" defaultRowHeight="15" x14ac:dyDescent="0.25"/>
  <cols>
    <col min="1" max="5" width="5.42578125" customWidth="1"/>
    <col min="6" max="6" width="8.85546875" customWidth="1"/>
    <col min="7" max="8" width="5.28515625" customWidth="1"/>
    <col min="9" max="9" width="27.5703125" customWidth="1"/>
    <col min="10" max="10" width="18.85546875" customWidth="1"/>
    <col min="11" max="11" width="17" customWidth="1"/>
    <col min="12" max="12" width="16.7109375" customWidth="1"/>
    <col min="13" max="13" width="16.85546875" customWidth="1"/>
    <col min="14" max="14" width="16.7109375" customWidth="1"/>
    <col min="15" max="15" width="15.42578125" customWidth="1"/>
    <col min="16" max="16" width="18.85546875" customWidth="1"/>
    <col min="17" max="17" width="15.7109375" customWidth="1"/>
    <col min="18" max="18" width="15.85546875" customWidth="1"/>
    <col min="19" max="19" width="14" customWidth="1"/>
    <col min="20" max="20" width="7.28515625" customWidth="1"/>
    <col min="21" max="21" width="7.85546875" customWidth="1"/>
    <col min="22" max="22" width="7.140625" customWidth="1"/>
  </cols>
  <sheetData>
    <row r="1" spans="1:23" ht="15.75" x14ac:dyDescent="0.25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3" ht="15.75" x14ac:dyDescent="0.25">
      <c r="A2" s="24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ht="15.75" x14ac:dyDescent="0.25">
      <c r="A3" s="24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3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6" t="s">
        <v>61</v>
      </c>
      <c r="S4" s="27"/>
      <c r="T4" s="27"/>
      <c r="U4" s="27"/>
      <c r="V4" s="27"/>
    </row>
    <row r="5" spans="1:23" ht="48.75" customHeight="1" thickBo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2" t="s">
        <v>54</v>
      </c>
      <c r="T5" s="12" t="s">
        <v>58</v>
      </c>
      <c r="U5" s="12" t="s">
        <v>59</v>
      </c>
      <c r="V5" s="12" t="s">
        <v>55</v>
      </c>
    </row>
    <row r="6" spans="1:23" ht="35.1" customHeight="1" thickTop="1" thickBot="1" x14ac:dyDescent="0.3">
      <c r="A6" s="19" t="s">
        <v>19</v>
      </c>
      <c r="B6" s="19"/>
      <c r="C6" s="19"/>
      <c r="D6" s="19"/>
      <c r="E6" s="19"/>
      <c r="F6" s="19"/>
      <c r="G6" s="19"/>
      <c r="H6" s="19"/>
      <c r="I6" s="20" t="s">
        <v>49</v>
      </c>
      <c r="J6" s="21">
        <f>+J7+J15+J18</f>
        <v>13904530000</v>
      </c>
      <c r="K6" s="21">
        <f t="shared" ref="K6:R6" si="0">+K7+K15+K18</f>
        <v>1686228000</v>
      </c>
      <c r="L6" s="21">
        <f t="shared" si="0"/>
        <v>1686228000</v>
      </c>
      <c r="M6" s="21">
        <f t="shared" si="0"/>
        <v>13904530000</v>
      </c>
      <c r="N6" s="21">
        <f t="shared" si="0"/>
        <v>13865725482.16</v>
      </c>
      <c r="O6" s="21">
        <f t="shared" si="0"/>
        <v>38804517.840000004</v>
      </c>
      <c r="P6" s="21">
        <f t="shared" si="0"/>
        <v>9996125700.539999</v>
      </c>
      <c r="Q6" s="21">
        <f t="shared" si="0"/>
        <v>9549534265.9200001</v>
      </c>
      <c r="R6" s="21">
        <f t="shared" si="0"/>
        <v>9549534265.9200001</v>
      </c>
      <c r="S6" s="22">
        <f t="shared" ref="S6:S23" si="1">+M6-P6</f>
        <v>3908404299.460001</v>
      </c>
      <c r="T6" s="23">
        <f t="shared" ref="T6:T11" si="2">+P6/M6</f>
        <v>0.71891144113033656</v>
      </c>
      <c r="U6" s="23">
        <f t="shared" ref="U6:U11" si="3">+Q6/M6</f>
        <v>0.68679302830947897</v>
      </c>
      <c r="V6" s="23">
        <f t="shared" ref="V6:V11" si="4">+R6/M6</f>
        <v>0.68679302830947897</v>
      </c>
      <c r="W6" s="1"/>
    </row>
    <row r="7" spans="1:23" ht="35.1" customHeight="1" thickTop="1" thickBot="1" x14ac:dyDescent="0.3">
      <c r="A7" s="14" t="s">
        <v>19</v>
      </c>
      <c r="B7" s="14"/>
      <c r="C7" s="14"/>
      <c r="D7" s="14"/>
      <c r="E7" s="14"/>
      <c r="F7" s="14"/>
      <c r="G7" s="14"/>
      <c r="H7" s="14"/>
      <c r="I7" s="15" t="s">
        <v>48</v>
      </c>
      <c r="J7" s="16">
        <f>SUM(J8:J14)</f>
        <v>10984937657</v>
      </c>
      <c r="K7" s="16">
        <f t="shared" ref="K7:R7" si="5">SUM(K8:K14)</f>
        <v>1600111069</v>
      </c>
      <c r="L7" s="16">
        <f t="shared" si="5"/>
        <v>540453657</v>
      </c>
      <c r="M7" s="16">
        <f t="shared" si="5"/>
        <v>12044595069</v>
      </c>
      <c r="N7" s="16">
        <f t="shared" si="5"/>
        <v>12044595069</v>
      </c>
      <c r="O7" s="16">
        <f t="shared" si="5"/>
        <v>0</v>
      </c>
      <c r="P7" s="16">
        <f t="shared" si="5"/>
        <v>8382068020.1499996</v>
      </c>
      <c r="Q7" s="16">
        <f t="shared" si="5"/>
        <v>8352019631.1499996</v>
      </c>
      <c r="R7" s="16">
        <f t="shared" si="5"/>
        <v>8352019631.1499996</v>
      </c>
      <c r="S7" s="17">
        <f t="shared" si="1"/>
        <v>3662527048.8500004</v>
      </c>
      <c r="T7" s="18">
        <f t="shared" si="2"/>
        <v>0.6959194536745783</v>
      </c>
      <c r="U7" s="18">
        <f t="shared" si="3"/>
        <v>0.69342469242873639</v>
      </c>
      <c r="V7" s="18">
        <f t="shared" si="4"/>
        <v>0.69342469242873639</v>
      </c>
      <c r="W7" s="1"/>
    </row>
    <row r="8" spans="1:23" ht="35.1" customHeight="1" thickTop="1" thickBot="1" x14ac:dyDescent="0.3">
      <c r="A8" s="4" t="s">
        <v>19</v>
      </c>
      <c r="B8" s="4" t="s">
        <v>20</v>
      </c>
      <c r="C8" s="4" t="s">
        <v>21</v>
      </c>
      <c r="D8" s="4" t="s">
        <v>20</v>
      </c>
      <c r="E8" s="4" t="s">
        <v>20</v>
      </c>
      <c r="F8" s="4" t="s">
        <v>22</v>
      </c>
      <c r="G8" s="4" t="s">
        <v>42</v>
      </c>
      <c r="H8" s="4" t="s">
        <v>37</v>
      </c>
      <c r="I8" s="5" t="s">
        <v>24</v>
      </c>
      <c r="J8" s="6">
        <v>5634372000</v>
      </c>
      <c r="K8" s="6">
        <v>1002404370</v>
      </c>
      <c r="L8" s="6">
        <v>0</v>
      </c>
      <c r="M8" s="6">
        <v>6636776370</v>
      </c>
      <c r="N8" s="6">
        <v>6636776370</v>
      </c>
      <c r="O8" s="6">
        <v>0</v>
      </c>
      <c r="P8" s="6">
        <v>4841194097.9499998</v>
      </c>
      <c r="Q8" s="6">
        <v>4841194097.9499998</v>
      </c>
      <c r="R8" s="6">
        <v>4841194097.9499998</v>
      </c>
      <c r="S8" s="7">
        <f t="shared" si="1"/>
        <v>1795582272.0500002</v>
      </c>
      <c r="T8" s="8">
        <f t="shared" si="2"/>
        <v>0.72944963458969159</v>
      </c>
      <c r="U8" s="8">
        <f t="shared" si="3"/>
        <v>0.72944963458969159</v>
      </c>
      <c r="V8" s="8">
        <f t="shared" si="4"/>
        <v>0.72944963458969159</v>
      </c>
      <c r="W8" s="1"/>
    </row>
    <row r="9" spans="1:23" ht="35.1" customHeight="1" thickTop="1" thickBot="1" x14ac:dyDescent="0.3">
      <c r="A9" s="4" t="s">
        <v>19</v>
      </c>
      <c r="B9" s="4" t="s">
        <v>20</v>
      </c>
      <c r="C9" s="4" t="s">
        <v>21</v>
      </c>
      <c r="D9" s="4" t="s">
        <v>20</v>
      </c>
      <c r="E9" s="4" t="s">
        <v>25</v>
      </c>
      <c r="F9" s="4" t="s">
        <v>22</v>
      </c>
      <c r="G9" s="4" t="s">
        <v>42</v>
      </c>
      <c r="H9" s="4" t="s">
        <v>37</v>
      </c>
      <c r="I9" s="5" t="s">
        <v>26</v>
      </c>
      <c r="J9" s="6">
        <v>513681000</v>
      </c>
      <c r="K9" s="6">
        <v>34982000</v>
      </c>
      <c r="L9" s="6">
        <v>0</v>
      </c>
      <c r="M9" s="6">
        <v>548663000</v>
      </c>
      <c r="N9" s="6">
        <v>548663000</v>
      </c>
      <c r="O9" s="6">
        <v>0</v>
      </c>
      <c r="P9" s="6">
        <v>397315910.89999998</v>
      </c>
      <c r="Q9" s="6">
        <v>397315910.89999998</v>
      </c>
      <c r="R9" s="6">
        <v>397315910.89999998</v>
      </c>
      <c r="S9" s="7">
        <f t="shared" si="1"/>
        <v>151347089.10000002</v>
      </c>
      <c r="T9" s="8">
        <f t="shared" si="2"/>
        <v>0.7241529151774404</v>
      </c>
      <c r="U9" s="8">
        <f t="shared" si="3"/>
        <v>0.7241529151774404</v>
      </c>
      <c r="V9" s="8">
        <f t="shared" si="4"/>
        <v>0.7241529151774404</v>
      </c>
      <c r="W9" s="1"/>
    </row>
    <row r="10" spans="1:23" ht="35.1" customHeight="1" thickTop="1" thickBot="1" x14ac:dyDescent="0.3">
      <c r="A10" s="4" t="s">
        <v>19</v>
      </c>
      <c r="B10" s="4" t="s">
        <v>20</v>
      </c>
      <c r="C10" s="4" t="s">
        <v>21</v>
      </c>
      <c r="D10" s="4" t="s">
        <v>20</v>
      </c>
      <c r="E10" s="4" t="s">
        <v>27</v>
      </c>
      <c r="F10" s="4" t="s">
        <v>22</v>
      </c>
      <c r="G10" s="4" t="s">
        <v>42</v>
      </c>
      <c r="H10" s="4" t="s">
        <v>37</v>
      </c>
      <c r="I10" s="5" t="s">
        <v>28</v>
      </c>
      <c r="J10" s="6">
        <v>1532824000</v>
      </c>
      <c r="K10" s="6">
        <v>239724699</v>
      </c>
      <c r="L10" s="6">
        <v>0</v>
      </c>
      <c r="M10" s="6">
        <v>1772548699</v>
      </c>
      <c r="N10" s="6">
        <v>1772548699</v>
      </c>
      <c r="O10" s="6">
        <v>0</v>
      </c>
      <c r="P10" s="6">
        <v>911432358.60000002</v>
      </c>
      <c r="Q10" s="6">
        <v>911432358.60000002</v>
      </c>
      <c r="R10" s="6">
        <v>911432358.60000002</v>
      </c>
      <c r="S10" s="7">
        <f t="shared" si="1"/>
        <v>861116340.39999998</v>
      </c>
      <c r="T10" s="8">
        <f t="shared" si="2"/>
        <v>0.51419312717004229</v>
      </c>
      <c r="U10" s="8">
        <f t="shared" si="3"/>
        <v>0.51419312717004229</v>
      </c>
      <c r="V10" s="8">
        <f t="shared" si="4"/>
        <v>0.51419312717004229</v>
      </c>
      <c r="W10" s="1"/>
    </row>
    <row r="11" spans="1:23" ht="35.1" customHeight="1" thickTop="1" thickBot="1" x14ac:dyDescent="0.3">
      <c r="A11" s="4" t="s">
        <v>19</v>
      </c>
      <c r="B11" s="4" t="s">
        <v>20</v>
      </c>
      <c r="C11" s="4" t="s">
        <v>21</v>
      </c>
      <c r="D11" s="4" t="s">
        <v>20</v>
      </c>
      <c r="E11" s="4" t="s">
        <v>29</v>
      </c>
      <c r="F11" s="4" t="s">
        <v>22</v>
      </c>
      <c r="G11" s="4" t="s">
        <v>42</v>
      </c>
      <c r="H11" s="4" t="s">
        <v>37</v>
      </c>
      <c r="I11" s="5" t="s">
        <v>30</v>
      </c>
      <c r="J11" s="6">
        <v>107498000</v>
      </c>
      <c r="K11" s="6">
        <v>0</v>
      </c>
      <c r="L11" s="6">
        <v>0</v>
      </c>
      <c r="M11" s="6">
        <v>107498000</v>
      </c>
      <c r="N11" s="6">
        <v>107498000</v>
      </c>
      <c r="O11" s="6">
        <v>0</v>
      </c>
      <c r="P11" s="6">
        <v>72885583.700000003</v>
      </c>
      <c r="Q11" s="6">
        <v>72885583.700000003</v>
      </c>
      <c r="R11" s="6">
        <v>72885583.700000003</v>
      </c>
      <c r="S11" s="7">
        <f t="shared" si="1"/>
        <v>34612416.299999997</v>
      </c>
      <c r="T11" s="8">
        <f t="shared" si="2"/>
        <v>0.67801804405663368</v>
      </c>
      <c r="U11" s="8">
        <f t="shared" si="3"/>
        <v>0.67801804405663368</v>
      </c>
      <c r="V11" s="8">
        <f t="shared" si="4"/>
        <v>0.67801804405663368</v>
      </c>
      <c r="W11" s="1"/>
    </row>
    <row r="12" spans="1:23" ht="35.1" customHeight="1" thickTop="1" thickBot="1" x14ac:dyDescent="0.3">
      <c r="A12" s="4" t="s">
        <v>19</v>
      </c>
      <c r="B12" s="4" t="s">
        <v>20</v>
      </c>
      <c r="C12" s="4" t="s">
        <v>21</v>
      </c>
      <c r="D12" s="4" t="s">
        <v>20</v>
      </c>
      <c r="E12" s="4" t="s">
        <v>23</v>
      </c>
      <c r="F12" s="4" t="s">
        <v>22</v>
      </c>
      <c r="G12" s="4" t="s">
        <v>42</v>
      </c>
      <c r="H12" s="4" t="s">
        <v>37</v>
      </c>
      <c r="I12" s="5" t="s">
        <v>43</v>
      </c>
      <c r="J12" s="6">
        <v>540453657</v>
      </c>
      <c r="K12" s="6">
        <v>0</v>
      </c>
      <c r="L12" s="6">
        <v>540453657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1"/>
        <v>0</v>
      </c>
      <c r="T12" s="8">
        <v>0</v>
      </c>
      <c r="U12" s="8">
        <v>0</v>
      </c>
      <c r="V12" s="8">
        <v>0</v>
      </c>
      <c r="W12" s="1"/>
    </row>
    <row r="13" spans="1:23" ht="35.1" customHeight="1" thickTop="1" thickBot="1" x14ac:dyDescent="0.3">
      <c r="A13" s="4" t="s">
        <v>19</v>
      </c>
      <c r="B13" s="4" t="s">
        <v>20</v>
      </c>
      <c r="C13" s="4" t="s">
        <v>21</v>
      </c>
      <c r="D13" s="4" t="s">
        <v>31</v>
      </c>
      <c r="E13" s="4"/>
      <c r="F13" s="4" t="s">
        <v>22</v>
      </c>
      <c r="G13" s="4" t="s">
        <v>42</v>
      </c>
      <c r="H13" s="4" t="s">
        <v>37</v>
      </c>
      <c r="I13" s="5" t="s">
        <v>32</v>
      </c>
      <c r="J13" s="6">
        <v>88000000</v>
      </c>
      <c r="K13" s="6">
        <v>0</v>
      </c>
      <c r="L13" s="6">
        <v>0</v>
      </c>
      <c r="M13" s="6">
        <v>88000000</v>
      </c>
      <c r="N13" s="6">
        <v>88000000</v>
      </c>
      <c r="O13" s="6">
        <v>0</v>
      </c>
      <c r="P13" s="6">
        <v>87281095</v>
      </c>
      <c r="Q13" s="6">
        <v>57232706</v>
      </c>
      <c r="R13" s="6">
        <v>57232706</v>
      </c>
      <c r="S13" s="7">
        <f t="shared" si="1"/>
        <v>718905</v>
      </c>
      <c r="T13" s="8">
        <f>+P13/M13</f>
        <v>0.99183062499999997</v>
      </c>
      <c r="U13" s="8">
        <f>+Q13/M13</f>
        <v>0.6503716590909091</v>
      </c>
      <c r="V13" s="8">
        <f>+R13/M13</f>
        <v>0.6503716590909091</v>
      </c>
      <c r="W13" s="1"/>
    </row>
    <row r="14" spans="1:23" ht="35.1" customHeight="1" thickTop="1" thickBot="1" x14ac:dyDescent="0.3">
      <c r="A14" s="4" t="s">
        <v>19</v>
      </c>
      <c r="B14" s="4" t="s">
        <v>20</v>
      </c>
      <c r="C14" s="4" t="s">
        <v>21</v>
      </c>
      <c r="D14" s="4" t="s">
        <v>27</v>
      </c>
      <c r="E14" s="4"/>
      <c r="F14" s="4" t="s">
        <v>22</v>
      </c>
      <c r="G14" s="4" t="s">
        <v>42</v>
      </c>
      <c r="H14" s="4" t="s">
        <v>37</v>
      </c>
      <c r="I14" s="5" t="s">
        <v>33</v>
      </c>
      <c r="J14" s="6">
        <v>2568109000</v>
      </c>
      <c r="K14" s="6">
        <v>323000000</v>
      </c>
      <c r="L14" s="6">
        <v>0</v>
      </c>
      <c r="M14" s="6">
        <v>2891109000</v>
      </c>
      <c r="N14" s="6">
        <v>2891109000</v>
      </c>
      <c r="O14" s="6">
        <v>0</v>
      </c>
      <c r="P14" s="6">
        <v>2071958974</v>
      </c>
      <c r="Q14" s="6">
        <v>2071958974</v>
      </c>
      <c r="R14" s="6">
        <v>2071958974</v>
      </c>
      <c r="S14" s="7">
        <f t="shared" si="1"/>
        <v>819150026</v>
      </c>
      <c r="T14" s="8">
        <f>+P14/M14</f>
        <v>0.71666581024790144</v>
      </c>
      <c r="U14" s="8">
        <f>+Q14/M14</f>
        <v>0.71666581024790144</v>
      </c>
      <c r="V14" s="8">
        <f>+R14/M14</f>
        <v>0.71666581024790144</v>
      </c>
      <c r="W14" s="1"/>
    </row>
    <row r="15" spans="1:23" ht="35.1" customHeight="1" thickTop="1" thickBot="1" x14ac:dyDescent="0.3">
      <c r="A15" s="14" t="s">
        <v>19</v>
      </c>
      <c r="B15" s="14"/>
      <c r="C15" s="14"/>
      <c r="D15" s="14"/>
      <c r="E15" s="14"/>
      <c r="F15" s="14"/>
      <c r="G15" s="14"/>
      <c r="H15" s="14"/>
      <c r="I15" s="15" t="s">
        <v>50</v>
      </c>
      <c r="J15" s="16">
        <f>+J16+J17</f>
        <v>1773818000</v>
      </c>
      <c r="K15" s="16">
        <f t="shared" ref="K15:R15" si="6">+K16+K17</f>
        <v>86116931</v>
      </c>
      <c r="L15" s="16">
        <f t="shared" si="6"/>
        <v>0</v>
      </c>
      <c r="M15" s="16">
        <f t="shared" si="6"/>
        <v>1859934931</v>
      </c>
      <c r="N15" s="16">
        <f t="shared" si="6"/>
        <v>1821130413.1600001</v>
      </c>
      <c r="O15" s="16">
        <f t="shared" si="6"/>
        <v>38804517.840000004</v>
      </c>
      <c r="P15" s="16">
        <f t="shared" si="6"/>
        <v>1614057680.3900001</v>
      </c>
      <c r="Q15" s="16">
        <f t="shared" si="6"/>
        <v>1197514634.77</v>
      </c>
      <c r="R15" s="16">
        <f t="shared" si="6"/>
        <v>1197514634.77</v>
      </c>
      <c r="S15" s="17">
        <f t="shared" si="1"/>
        <v>245877250.6099999</v>
      </c>
      <c r="T15" s="18">
        <f>+P15/M15</f>
        <v>0.86780330509852666</v>
      </c>
      <c r="U15" s="18">
        <f>+Q15/M15</f>
        <v>0.64384759639206968</v>
      </c>
      <c r="V15" s="18">
        <f>+R15/M15</f>
        <v>0.64384759639206968</v>
      </c>
      <c r="W15" s="1"/>
    </row>
    <row r="16" spans="1:23" ht="35.1" customHeight="1" thickTop="1" thickBot="1" x14ac:dyDescent="0.3">
      <c r="A16" s="4" t="s">
        <v>19</v>
      </c>
      <c r="B16" s="4" t="s">
        <v>31</v>
      </c>
      <c r="C16" s="4" t="s">
        <v>21</v>
      </c>
      <c r="D16" s="4" t="s">
        <v>34</v>
      </c>
      <c r="E16" s="4"/>
      <c r="F16" s="4" t="s">
        <v>22</v>
      </c>
      <c r="G16" s="4" t="s">
        <v>42</v>
      </c>
      <c r="H16" s="4" t="s">
        <v>37</v>
      </c>
      <c r="I16" s="5" t="s">
        <v>35</v>
      </c>
      <c r="J16" s="6">
        <v>3708000</v>
      </c>
      <c r="K16" s="6">
        <v>0</v>
      </c>
      <c r="L16" s="6">
        <v>0</v>
      </c>
      <c r="M16" s="6">
        <v>3708000</v>
      </c>
      <c r="N16" s="6">
        <v>2648000</v>
      </c>
      <c r="O16" s="6">
        <v>1060000</v>
      </c>
      <c r="P16" s="6">
        <v>2648000</v>
      </c>
      <c r="Q16" s="6">
        <v>2648000</v>
      </c>
      <c r="R16" s="6">
        <v>2648000</v>
      </c>
      <c r="S16" s="7">
        <f t="shared" si="1"/>
        <v>1060000</v>
      </c>
      <c r="T16" s="8">
        <f>+P16/M16</f>
        <v>0.71413160733549086</v>
      </c>
      <c r="U16" s="8">
        <f>+Q16/M16</f>
        <v>0.71413160733549086</v>
      </c>
      <c r="V16" s="8">
        <f>+R16/M16</f>
        <v>0.71413160733549086</v>
      </c>
      <c r="W16" s="1"/>
    </row>
    <row r="17" spans="1:23" ht="35.1" customHeight="1" thickTop="1" thickBot="1" x14ac:dyDescent="0.3">
      <c r="A17" s="4" t="s">
        <v>19</v>
      </c>
      <c r="B17" s="4" t="s">
        <v>31</v>
      </c>
      <c r="C17" s="4" t="s">
        <v>21</v>
      </c>
      <c r="D17" s="4" t="s">
        <v>25</v>
      </c>
      <c r="E17" s="4"/>
      <c r="F17" s="4" t="s">
        <v>22</v>
      </c>
      <c r="G17" s="4" t="s">
        <v>42</v>
      </c>
      <c r="H17" s="4" t="s">
        <v>37</v>
      </c>
      <c r="I17" s="5" t="s">
        <v>36</v>
      </c>
      <c r="J17" s="6">
        <v>1770110000</v>
      </c>
      <c r="K17" s="6">
        <v>86116931</v>
      </c>
      <c r="L17" s="6">
        <v>0</v>
      </c>
      <c r="M17" s="6">
        <v>1856226931</v>
      </c>
      <c r="N17" s="6">
        <v>1818482413.1600001</v>
      </c>
      <c r="O17" s="6">
        <v>37744517.840000004</v>
      </c>
      <c r="P17" s="6">
        <v>1611409680.3900001</v>
      </c>
      <c r="Q17" s="6">
        <v>1194866634.77</v>
      </c>
      <c r="R17" s="6">
        <v>1194866634.77</v>
      </c>
      <c r="S17" s="7">
        <f t="shared" si="1"/>
        <v>244817250.6099999</v>
      </c>
      <c r="T17" s="8">
        <f>+P17/M17</f>
        <v>0.86811027977160626</v>
      </c>
      <c r="U17" s="8">
        <f>+Q17/M17</f>
        <v>0.64370719701081636</v>
      </c>
      <c r="V17" s="8">
        <f>+R17/M17</f>
        <v>0.64370719701081636</v>
      </c>
      <c r="W17" s="1"/>
    </row>
    <row r="18" spans="1:23" ht="35.1" customHeight="1" thickTop="1" thickBot="1" x14ac:dyDescent="0.3">
      <c r="A18" s="14" t="s">
        <v>19</v>
      </c>
      <c r="B18" s="14"/>
      <c r="C18" s="14"/>
      <c r="D18" s="14"/>
      <c r="E18" s="14"/>
      <c r="F18" s="14"/>
      <c r="G18" s="14"/>
      <c r="H18" s="14"/>
      <c r="I18" s="15" t="s">
        <v>51</v>
      </c>
      <c r="J18" s="16">
        <f>+J19</f>
        <v>1145774343</v>
      </c>
      <c r="K18" s="16">
        <f t="shared" ref="K18:R18" si="7">+K19</f>
        <v>0</v>
      </c>
      <c r="L18" s="16">
        <f t="shared" si="7"/>
        <v>1145774343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6">
        <f t="shared" si="7"/>
        <v>0</v>
      </c>
      <c r="R18" s="16">
        <f t="shared" si="7"/>
        <v>0</v>
      </c>
      <c r="S18" s="17">
        <f t="shared" si="1"/>
        <v>0</v>
      </c>
      <c r="T18" s="18">
        <v>0</v>
      </c>
      <c r="U18" s="18">
        <v>0</v>
      </c>
      <c r="V18" s="18">
        <v>0</v>
      </c>
      <c r="W18" s="1"/>
    </row>
    <row r="19" spans="1:23" ht="55.5" customHeight="1" thickTop="1" thickBot="1" x14ac:dyDescent="0.3">
      <c r="A19" s="4" t="s">
        <v>19</v>
      </c>
      <c r="B19" s="4" t="s">
        <v>34</v>
      </c>
      <c r="C19" s="4" t="s">
        <v>38</v>
      </c>
      <c r="D19" s="4" t="s">
        <v>34</v>
      </c>
      <c r="E19" s="4" t="s">
        <v>44</v>
      </c>
      <c r="F19" s="4" t="s">
        <v>22</v>
      </c>
      <c r="G19" s="4" t="s">
        <v>42</v>
      </c>
      <c r="H19" s="4" t="s">
        <v>37</v>
      </c>
      <c r="I19" s="5" t="s">
        <v>45</v>
      </c>
      <c r="J19" s="6">
        <v>1145774343</v>
      </c>
      <c r="K19" s="6">
        <v>0</v>
      </c>
      <c r="L19" s="6">
        <v>1145774343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1"/>
        <v>0</v>
      </c>
      <c r="T19" s="8">
        <v>0</v>
      </c>
      <c r="U19" s="8">
        <v>0</v>
      </c>
      <c r="V19" s="8">
        <v>0</v>
      </c>
      <c r="W19" s="1"/>
    </row>
    <row r="20" spans="1:23" ht="35.1" customHeight="1" thickTop="1" thickBot="1" x14ac:dyDescent="0.3">
      <c r="A20" s="14" t="s">
        <v>39</v>
      </c>
      <c r="B20" s="14"/>
      <c r="C20" s="14"/>
      <c r="D20" s="14"/>
      <c r="E20" s="14"/>
      <c r="F20" s="14"/>
      <c r="G20" s="14"/>
      <c r="H20" s="14"/>
      <c r="I20" s="15" t="s">
        <v>52</v>
      </c>
      <c r="J20" s="16">
        <f>+J21+J22</f>
        <v>4072000000</v>
      </c>
      <c r="K20" s="16">
        <f t="shared" ref="K20:R20" si="8">+K21+K22</f>
        <v>222000000</v>
      </c>
      <c r="L20" s="16">
        <f t="shared" si="8"/>
        <v>222000000</v>
      </c>
      <c r="M20" s="16">
        <f t="shared" si="8"/>
        <v>4072000000</v>
      </c>
      <c r="N20" s="16">
        <f t="shared" si="8"/>
        <v>4055873383.2199998</v>
      </c>
      <c r="O20" s="16">
        <f t="shared" si="8"/>
        <v>16126616.779999999</v>
      </c>
      <c r="P20" s="16">
        <f t="shared" si="8"/>
        <v>3341359936.2199998</v>
      </c>
      <c r="Q20" s="16">
        <f t="shared" si="8"/>
        <v>1861695385.72</v>
      </c>
      <c r="R20" s="16">
        <f t="shared" si="8"/>
        <v>1861695385.72</v>
      </c>
      <c r="S20" s="17">
        <f t="shared" si="1"/>
        <v>730640063.78000021</v>
      </c>
      <c r="T20" s="18">
        <f>+P20/M20</f>
        <v>0.82056972893418467</v>
      </c>
      <c r="U20" s="18">
        <f>+Q20/M20</f>
        <v>0.45719434816306487</v>
      </c>
      <c r="V20" s="18">
        <f>+R20/M20</f>
        <v>0.45719434816306487</v>
      </c>
      <c r="W20" s="1"/>
    </row>
    <row r="21" spans="1:23" ht="51.75" customHeight="1" thickTop="1" thickBot="1" x14ac:dyDescent="0.3">
      <c r="A21" s="4" t="s">
        <v>39</v>
      </c>
      <c r="B21" s="4" t="s">
        <v>40</v>
      </c>
      <c r="C21" s="4" t="s">
        <v>41</v>
      </c>
      <c r="D21" s="4" t="s">
        <v>20</v>
      </c>
      <c r="E21" s="4"/>
      <c r="F21" s="4" t="s">
        <v>22</v>
      </c>
      <c r="G21" s="4" t="s">
        <v>42</v>
      </c>
      <c r="H21" s="4" t="s">
        <v>37</v>
      </c>
      <c r="I21" s="5" t="s">
        <v>46</v>
      </c>
      <c r="J21" s="6">
        <v>4072000000</v>
      </c>
      <c r="K21" s="6">
        <v>0</v>
      </c>
      <c r="L21" s="6">
        <v>222000000</v>
      </c>
      <c r="M21" s="6">
        <v>3850000000</v>
      </c>
      <c r="N21" s="6">
        <v>3833873383.2199998</v>
      </c>
      <c r="O21" s="6">
        <v>16126616.779999999</v>
      </c>
      <c r="P21" s="6">
        <v>3341359936.2199998</v>
      </c>
      <c r="Q21" s="6">
        <v>1861695385.72</v>
      </c>
      <c r="R21" s="6">
        <v>1861695385.72</v>
      </c>
      <c r="S21" s="7">
        <f t="shared" si="1"/>
        <v>508640063.78000021</v>
      </c>
      <c r="T21" s="8">
        <f>+P21/M21</f>
        <v>0.86788569771948043</v>
      </c>
      <c r="U21" s="8">
        <f>+Q21/M21</f>
        <v>0.48355724304415587</v>
      </c>
      <c r="V21" s="8">
        <f>+R21/M21</f>
        <v>0.48355724304415587</v>
      </c>
      <c r="W21" s="1"/>
    </row>
    <row r="22" spans="1:23" ht="48.75" customHeight="1" thickTop="1" thickBot="1" x14ac:dyDescent="0.3">
      <c r="A22" s="4" t="s">
        <v>39</v>
      </c>
      <c r="B22" s="4" t="s">
        <v>40</v>
      </c>
      <c r="C22" s="4" t="s">
        <v>41</v>
      </c>
      <c r="D22" s="4" t="s">
        <v>31</v>
      </c>
      <c r="E22" s="4" t="s">
        <v>0</v>
      </c>
      <c r="F22" s="4" t="s">
        <v>22</v>
      </c>
      <c r="G22" s="4" t="s">
        <v>42</v>
      </c>
      <c r="H22" s="4" t="s">
        <v>37</v>
      </c>
      <c r="I22" s="5" t="s">
        <v>47</v>
      </c>
      <c r="J22" s="6">
        <v>0</v>
      </c>
      <c r="K22" s="6">
        <v>222000000</v>
      </c>
      <c r="L22" s="6">
        <v>0</v>
      </c>
      <c r="M22" s="6">
        <v>222000000</v>
      </c>
      <c r="N22" s="6">
        <v>222000000</v>
      </c>
      <c r="O22" s="6">
        <v>0</v>
      </c>
      <c r="P22" s="6">
        <v>0</v>
      </c>
      <c r="Q22" s="6">
        <v>0</v>
      </c>
      <c r="R22" s="6">
        <v>0</v>
      </c>
      <c r="S22" s="7">
        <f t="shared" si="1"/>
        <v>222000000</v>
      </c>
      <c r="T22" s="8">
        <f>+P22/M22</f>
        <v>0</v>
      </c>
      <c r="U22" s="8">
        <f>+Q22/M22</f>
        <v>0</v>
      </c>
      <c r="V22" s="8">
        <f>+R22/M22</f>
        <v>0</v>
      </c>
      <c r="W22" s="1"/>
    </row>
    <row r="23" spans="1:23" ht="35.1" customHeight="1" thickTop="1" thickBot="1" x14ac:dyDescent="0.3">
      <c r="A23" s="4" t="s">
        <v>0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5" t="s">
        <v>53</v>
      </c>
      <c r="J23" s="6">
        <f>+J6+J20</f>
        <v>17976530000</v>
      </c>
      <c r="K23" s="6">
        <f t="shared" ref="K23:R23" si="9">+K6+K20</f>
        <v>1908228000</v>
      </c>
      <c r="L23" s="6">
        <f t="shared" si="9"/>
        <v>1908228000</v>
      </c>
      <c r="M23" s="6">
        <f t="shared" si="9"/>
        <v>17976530000</v>
      </c>
      <c r="N23" s="6">
        <f t="shared" si="9"/>
        <v>17921598865.380001</v>
      </c>
      <c r="O23" s="6">
        <f t="shared" si="9"/>
        <v>54931134.620000005</v>
      </c>
      <c r="P23" s="6">
        <f t="shared" si="9"/>
        <v>13337485636.759998</v>
      </c>
      <c r="Q23" s="6">
        <f t="shared" si="9"/>
        <v>11411229651.639999</v>
      </c>
      <c r="R23" s="6">
        <f t="shared" si="9"/>
        <v>11411229651.639999</v>
      </c>
      <c r="S23" s="7">
        <f t="shared" si="1"/>
        <v>4639044363.2400017</v>
      </c>
      <c r="T23" s="8">
        <f>+P23/M23</f>
        <v>0.74193883006119632</v>
      </c>
      <c r="U23" s="8">
        <f>+Q23/M23</f>
        <v>0.63478489183618858</v>
      </c>
      <c r="V23" s="8">
        <f>+R23/M23</f>
        <v>0.63478489183618858</v>
      </c>
      <c r="W23" s="1"/>
    </row>
    <row r="24" spans="1:23" ht="21" customHeight="1" thickTop="1" x14ac:dyDescent="0.25">
      <c r="A24" s="13" t="s">
        <v>62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S24" s="3"/>
      <c r="T24" s="2"/>
      <c r="U24" s="2"/>
      <c r="V24" s="2"/>
      <c r="W24" s="1"/>
    </row>
    <row r="25" spans="1:23" ht="12.75" customHeight="1" x14ac:dyDescent="0.25">
      <c r="A25" s="13" t="s">
        <v>63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S25" s="3"/>
      <c r="T25" s="2"/>
      <c r="U25" s="2"/>
      <c r="V25" s="2"/>
      <c r="W25" s="1"/>
    </row>
    <row r="26" spans="1:23" x14ac:dyDescent="0.25">
      <c r="A26" s="13" t="s">
        <v>64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S26" s="3"/>
      <c r="T26" s="2"/>
      <c r="U26" s="2"/>
      <c r="V26" s="2"/>
      <c r="W26" s="1"/>
    </row>
    <row r="27" spans="1:23" x14ac:dyDescent="0.25">
      <c r="S27" s="3"/>
      <c r="T27" s="2"/>
      <c r="U27" s="2"/>
      <c r="V27" s="2"/>
      <c r="W27" s="1"/>
    </row>
    <row r="28" spans="1:23" x14ac:dyDescent="0.25">
      <c r="S28" s="3"/>
      <c r="T28" s="2"/>
      <c r="U28" s="2"/>
      <c r="V28" s="2"/>
      <c r="W28" s="1"/>
    </row>
    <row r="29" spans="1:23" x14ac:dyDescent="0.25">
      <c r="S29" s="3"/>
      <c r="T29" s="2"/>
      <c r="U29" s="2"/>
      <c r="V29" s="2"/>
      <c r="W29" s="1"/>
    </row>
    <row r="30" spans="1:23" x14ac:dyDescent="0.25">
      <c r="S30" s="3"/>
      <c r="T30" s="2"/>
      <c r="U30" s="2"/>
      <c r="V30" s="2"/>
      <c r="W30" s="1"/>
    </row>
    <row r="31" spans="1:23" x14ac:dyDescent="0.25">
      <c r="S31" s="3"/>
      <c r="T31" s="2"/>
      <c r="U31" s="2"/>
      <c r="V31" s="2"/>
      <c r="W31" s="1"/>
    </row>
    <row r="32" spans="1:23" x14ac:dyDescent="0.25">
      <c r="S32" s="3"/>
      <c r="T32" s="2"/>
      <c r="U32" s="2"/>
      <c r="V32" s="2"/>
      <c r="W32" s="1"/>
    </row>
    <row r="33" spans="19:23" x14ac:dyDescent="0.25">
      <c r="S33" s="3"/>
      <c r="T33" s="2"/>
      <c r="U33" s="2"/>
      <c r="V33" s="2"/>
      <c r="W33" s="1"/>
    </row>
    <row r="34" spans="19:23" x14ac:dyDescent="0.25">
      <c r="S34" s="3"/>
      <c r="T34" s="2"/>
      <c r="U34" s="2"/>
      <c r="V34" s="2"/>
      <c r="W34" s="1"/>
    </row>
    <row r="35" spans="19:23" x14ac:dyDescent="0.25">
      <c r="S35" s="3"/>
      <c r="T35" s="2"/>
      <c r="U35" s="2"/>
      <c r="V35" s="2"/>
      <c r="W35" s="1"/>
    </row>
    <row r="36" spans="19:23" x14ac:dyDescent="0.25">
      <c r="S36" s="3"/>
      <c r="T36" s="2"/>
      <c r="U36" s="2"/>
      <c r="V36" s="2"/>
      <c r="W36" s="1"/>
    </row>
    <row r="37" spans="19:23" x14ac:dyDescent="0.25">
      <c r="S37" s="3"/>
      <c r="T37" s="2"/>
      <c r="U37" s="2"/>
      <c r="V37" s="2"/>
      <c r="W37" s="1"/>
    </row>
    <row r="38" spans="19:23" x14ac:dyDescent="0.25">
      <c r="S38" s="3"/>
      <c r="T38" s="2"/>
      <c r="U38" s="2"/>
      <c r="V38" s="2"/>
      <c r="W38" s="1"/>
    </row>
    <row r="39" spans="19:23" x14ac:dyDescent="0.25">
      <c r="S39" s="3"/>
      <c r="T39" s="2"/>
      <c r="U39" s="2"/>
      <c r="V39" s="2"/>
      <c r="W39" s="1"/>
    </row>
    <row r="40" spans="19:23" x14ac:dyDescent="0.25">
      <c r="S40" s="3"/>
      <c r="T40" s="2"/>
      <c r="U40" s="2"/>
      <c r="V40" s="2"/>
      <c r="W40" s="1"/>
    </row>
    <row r="41" spans="19:23" x14ac:dyDescent="0.25">
      <c r="S41" s="3"/>
      <c r="T41" s="2"/>
      <c r="U41" s="2"/>
      <c r="V41" s="2"/>
      <c r="W41" s="1"/>
    </row>
    <row r="42" spans="19:23" x14ac:dyDescent="0.25">
      <c r="S42" s="3"/>
      <c r="T42" s="2"/>
      <c r="U42" s="2"/>
      <c r="V42" s="2"/>
      <c r="W42" s="1"/>
    </row>
    <row r="43" spans="19:23" x14ac:dyDescent="0.25">
      <c r="S43" s="3"/>
      <c r="T43" s="2"/>
      <c r="U43" s="2"/>
      <c r="V43" s="2"/>
      <c r="W43" s="1"/>
    </row>
    <row r="44" spans="19:23" x14ac:dyDescent="0.25">
      <c r="S44" s="3"/>
      <c r="T44" s="2"/>
      <c r="U44" s="2"/>
      <c r="V44" s="2"/>
      <c r="W44" s="1"/>
    </row>
  </sheetData>
  <mergeCells count="4">
    <mergeCell ref="A1:V1"/>
    <mergeCell ref="A2:V2"/>
    <mergeCell ref="A3:V3"/>
    <mergeCell ref="R4:V4"/>
  </mergeCells>
  <printOptions horizontalCentered="1"/>
  <pageMargins left="0.78740157480314965" right="0.19685039370078741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2018-10-03T15:47:00Z</cp:lastPrinted>
  <dcterms:created xsi:type="dcterms:W3CDTF">2018-10-01T14:17:31Z</dcterms:created>
  <dcterms:modified xsi:type="dcterms:W3CDTF">2018-10-03T15:49:12Z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