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M38" i="1"/>
  <c r="L38" i="1"/>
  <c r="K38" i="1"/>
  <c r="J38" i="1"/>
  <c r="I38" i="1"/>
  <c r="S34" i="1"/>
  <c r="R34" i="1"/>
  <c r="Q34" i="1"/>
  <c r="P34" i="1"/>
  <c r="O34" i="1"/>
  <c r="M34" i="1"/>
  <c r="L34" i="1"/>
  <c r="K34" i="1"/>
  <c r="J34" i="1"/>
  <c r="I34" i="1"/>
  <c r="S29" i="1"/>
  <c r="R29" i="1"/>
  <c r="Q29" i="1"/>
  <c r="P29" i="1"/>
  <c r="O29" i="1"/>
  <c r="M29" i="1"/>
  <c r="L29" i="1"/>
  <c r="K29" i="1"/>
  <c r="J29" i="1"/>
  <c r="I29" i="1"/>
  <c r="S9" i="1"/>
  <c r="R9" i="1"/>
  <c r="Q9" i="1"/>
  <c r="P9" i="1"/>
  <c r="P39" i="1" s="1"/>
  <c r="O9" i="1"/>
  <c r="M9" i="1"/>
  <c r="L9" i="1"/>
  <c r="L39" i="1" s="1"/>
  <c r="K9" i="1"/>
  <c r="J9" i="1"/>
  <c r="I9" i="1"/>
  <c r="N30" i="1"/>
  <c r="U30" i="1" s="1"/>
  <c r="N33" i="1"/>
  <c r="T33" i="1" s="1"/>
  <c r="N32" i="1"/>
  <c r="U32" i="1" s="1"/>
  <c r="N31" i="1"/>
  <c r="U31" i="1" s="1"/>
  <c r="N28" i="1"/>
  <c r="U28" i="1" s="1"/>
  <c r="N27" i="1"/>
  <c r="U27" i="1" s="1"/>
  <c r="N26" i="1"/>
  <c r="U26" i="1" s="1"/>
  <c r="N25" i="1"/>
  <c r="U25" i="1" s="1"/>
  <c r="N24" i="1"/>
  <c r="U24" i="1" s="1"/>
  <c r="N23" i="1"/>
  <c r="U23" i="1" s="1"/>
  <c r="N22" i="1"/>
  <c r="U22" i="1" s="1"/>
  <c r="N21" i="1"/>
  <c r="U21" i="1" s="1"/>
  <c r="N20" i="1"/>
  <c r="N19" i="1"/>
  <c r="U19" i="1" s="1"/>
  <c r="N18" i="1"/>
  <c r="U18" i="1" s="1"/>
  <c r="N17" i="1"/>
  <c r="U17" i="1" s="1"/>
  <c r="N16" i="1"/>
  <c r="U16" i="1" s="1"/>
  <c r="N15" i="1"/>
  <c r="U15" i="1" s="1"/>
  <c r="N14" i="1"/>
  <c r="U14" i="1" s="1"/>
  <c r="N13" i="1"/>
  <c r="U13" i="1" s="1"/>
  <c r="N12" i="1"/>
  <c r="U12" i="1" s="1"/>
  <c r="N11" i="1"/>
  <c r="U11" i="1" s="1"/>
  <c r="N10" i="1"/>
  <c r="T10" i="1" s="1"/>
  <c r="R39" i="1" l="1"/>
  <c r="J39" i="1"/>
  <c r="V15" i="1"/>
  <c r="V23" i="1"/>
  <c r="V17" i="1"/>
  <c r="V25" i="1"/>
  <c r="V11" i="1"/>
  <c r="V19" i="1"/>
  <c r="V27" i="1"/>
  <c r="V13" i="1"/>
  <c r="V21" i="1"/>
  <c r="V31" i="1"/>
  <c r="I39" i="1"/>
  <c r="M39" i="1"/>
  <c r="T13" i="1"/>
  <c r="T17" i="1"/>
  <c r="T21" i="1"/>
  <c r="T25" i="1"/>
  <c r="T31" i="1"/>
  <c r="O39" i="1"/>
  <c r="K39" i="1"/>
  <c r="T11" i="1"/>
  <c r="T15" i="1"/>
  <c r="T19" i="1"/>
  <c r="T23" i="1"/>
  <c r="T27" i="1"/>
  <c r="N34" i="1"/>
  <c r="V12" i="1"/>
  <c r="V14" i="1"/>
  <c r="V16" i="1"/>
  <c r="V18" i="1"/>
  <c r="V22" i="1"/>
  <c r="V24" i="1"/>
  <c r="V26" i="1"/>
  <c r="V28" i="1"/>
  <c r="V30" i="1"/>
  <c r="V32" i="1"/>
  <c r="S39" i="1"/>
  <c r="N29" i="1"/>
  <c r="W11" i="1"/>
  <c r="W12" i="1"/>
  <c r="W13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30" i="1"/>
  <c r="W31" i="1"/>
  <c r="W32" i="1"/>
  <c r="T12" i="1"/>
  <c r="T20" i="1"/>
  <c r="T22" i="1"/>
  <c r="T24" i="1"/>
  <c r="T30" i="1"/>
  <c r="T14" i="1"/>
  <c r="T16" i="1"/>
  <c r="T18" i="1"/>
  <c r="T26" i="1"/>
  <c r="T28" i="1"/>
  <c r="T32" i="1"/>
  <c r="Q39" i="1"/>
  <c r="N8" i="1"/>
  <c r="N7" i="1"/>
  <c r="N37" i="1"/>
  <c r="N36" i="1"/>
  <c r="N35" i="1"/>
  <c r="N6" i="1"/>
  <c r="N9" i="1" l="1"/>
  <c r="U9" i="1" s="1"/>
  <c r="T37" i="1"/>
  <c r="W37" i="1"/>
  <c r="V37" i="1"/>
  <c r="U37" i="1"/>
  <c r="N39" i="1"/>
  <c r="V7" i="1"/>
  <c r="U7" i="1"/>
  <c r="T7" i="1"/>
  <c r="W7" i="1"/>
  <c r="T29" i="1"/>
  <c r="V29" i="1"/>
  <c r="U29" i="1"/>
  <c r="W29" i="1"/>
  <c r="T35" i="1"/>
  <c r="N38" i="1"/>
  <c r="W35" i="1"/>
  <c r="V35" i="1"/>
  <c r="U35" i="1"/>
  <c r="V8" i="1"/>
  <c r="U8" i="1"/>
  <c r="T8" i="1"/>
  <c r="W8" i="1"/>
  <c r="T34" i="1"/>
  <c r="W34" i="1"/>
  <c r="U34" i="1"/>
  <c r="V34" i="1"/>
  <c r="T36" i="1"/>
  <c r="W36" i="1"/>
  <c r="V36" i="1"/>
  <c r="U36" i="1"/>
  <c r="V6" i="1"/>
  <c r="U6" i="1"/>
  <c r="T6" i="1"/>
  <c r="W6" i="1"/>
  <c r="W9" i="1" l="1"/>
  <c r="T9" i="1"/>
  <c r="V9" i="1"/>
  <c r="T39" i="1"/>
  <c r="V39" i="1"/>
  <c r="U39" i="1"/>
  <c r="W39" i="1"/>
  <c r="T38" i="1"/>
  <c r="V38" i="1"/>
  <c r="W38" i="1"/>
  <c r="U38" i="1"/>
</calcChain>
</file>

<file path=xl/sharedStrings.xml><?xml version="1.0" encoding="utf-8"?>
<sst xmlns="http://schemas.openxmlformats.org/spreadsheetml/2006/main" count="293" uniqueCount="85">
  <si>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</si>
  <si>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</si>
  <si>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</si>
  <si>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</si>
  <si>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</si>
  <si>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</si>
  <si>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</si>
  <si>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</si>
  <si>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</si>
  <si>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</si>
  <si>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</si>
  <si>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</si>
  <si>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</si>
  <si>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</si>
  <si>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</si>
  <si>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</si>
  <si>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</si>
  <si>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</si>
  <si>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</si>
  <si>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</si>
  <si>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</si>
  <si>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</si>
  <si>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</si>
  <si>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</si>
  <si>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</si>
  <si>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</si>
  <si>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25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</si>
  <si>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</si>
  <si>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</si>
  <si>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</si>
  <si>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</si>
  <si>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</si>
  <si>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</si>
  <si>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</si>
  <si>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</si>
  <si>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</si>
  <si>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</si>
  <si>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</si>
  <si>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</si>
  <si>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</si>
  <si>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</si>
  <si>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</si>
  <si>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</si>
  <si>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</si>
  <si>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</si>
  <si>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</si>
  <si>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</si>
  <si>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</si>
  <si>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</si>
  <si>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</si>
  <si>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</si>
  <si>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</si>
  <si>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</si>
  <si>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</si>
  <si>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</si>
  <si>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</si>
  <si>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</si>
  <si>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</si>
  <si>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</si>
  <si>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</si>
  <si>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</si>
  <si>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IMPLANTACION DEL PROGRAMA DE APOYO INTEGRAL PARA LOS USUARIOS DE COMERCIO EXTERIOR</t>
  </si>
  <si>
    <t>FORTALECIMIENTO DE LOS SERVICIOS BRINDADOS A LOS USUARIOS DE COMERCIO EXTERIOR A NIVEL NACIONAL</t>
  </si>
  <si>
    <t>APLAZAMIENTOS</t>
  </si>
  <si>
    <t xml:space="preserve">GASTOS DE INVERSIÓN </t>
  </si>
  <si>
    <t>APR. VIGENTE DESPUES DE APLAZAMIENTOS</t>
  </si>
  <si>
    <t>COMP/ APR</t>
  </si>
  <si>
    <t>OBLIG/ APR</t>
  </si>
  <si>
    <t>PAGO/ APR</t>
  </si>
  <si>
    <t>VICEMINISTERIO DE COMERCIO EXTERIOR</t>
  </si>
  <si>
    <t>VICEMINISTERIO DE DESARROLLO EMPRESARIAL</t>
  </si>
  <si>
    <t>VICEMINISTERIO DE TURISMO</t>
  </si>
  <si>
    <t>SECRETARIA GENERAL</t>
  </si>
  <si>
    <t>TOTAL GASTOS DE INVERSIÓN</t>
  </si>
  <si>
    <t>MINISTERIO DE COMERCIO INDUSTRIA Y TURISMO</t>
  </si>
  <si>
    <t>INFORME DE EJECUCIÓN PRESUPUESTAL ACUMULADA CON CORTE AL 31 DE OCTUBRE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</si>
  <si>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</si>
  <si>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</si>
  <si>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</si>
  <si>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</si>
  <si>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</si>
  <si>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</si>
  <si>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</si>
  <si>
    <t>GENERADO: NOVIEMBRE 01 DE 2018</t>
  </si>
  <si>
    <t>APROPIACIÓN SIN COMPROMETER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</si>
</sst>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tabSelected="1" topLeftCell="A24" workbookViewId="0">
      <selection sqref="A1:W1"/>
    </sheetView>
  </sheetViews>
  <sheetFormatPr baseColWidth="10" defaultRowHeight="15" x14ac:dyDescent="0.25"/>
  <cols>
    <col min="1" max="1" width="4.85546875" customWidth="1"/>
    <col min="2" max="4" width="5.42578125" customWidth="1"/>
    <col min="5" max="5" width="7.42578125" customWidth="1"/>
    <col min="6" max="6" width="4" customWidth="1"/>
    <col min="7" max="7" width="3.85546875" customWidth="1"/>
    <col min="8" max="8" width="27.5703125" customWidth="1"/>
    <col min="9" max="9" width="15.85546875" customWidth="1"/>
    <col min="10" max="10" width="16.5703125" customWidth="1"/>
    <col min="11" max="11" width="15" customWidth="1"/>
    <col min="12" max="12" width="17.140625" customWidth="1"/>
    <col min="13" max="13" width="15.140625" customWidth="1"/>
    <col min="14" max="14" width="16.5703125" customWidth="1"/>
    <col min="15" max="15" width="16.28515625" customWidth="1"/>
    <col min="16" max="16" width="15" customWidth="1"/>
    <col min="17" max="17" width="18.85546875" customWidth="1"/>
    <col min="18" max="18" width="15.7109375" customWidth="1"/>
    <col min="19" max="19" width="14.85546875" customWidth="1"/>
    <col min="20" max="20" width="14" customWidth="1"/>
    <col min="21" max="21" width="7.5703125" customWidth="1"/>
    <col min="22" max="22" width="8.5703125" customWidth="1"/>
    <col min="23" max="23" width="8.140625" customWidth="1"/>
  </cols>
  <sheetData>
    <row r="1" spans="1:23" x14ac:dyDescent="0.25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4" t="s">
        <v>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x14ac:dyDescent="0.25">
      <c r="A3" s="24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22" t="s">
        <v>83</v>
      </c>
      <c r="U4" s="9"/>
      <c r="V4" s="9"/>
      <c r="W4" s="9"/>
    </row>
    <row r="5" spans="1:23" ht="40.5" customHeight="1" thickTop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63</v>
      </c>
      <c r="N5" s="3" t="s">
        <v>65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23" t="s">
        <v>84</v>
      </c>
      <c r="U5" s="23" t="s">
        <v>66</v>
      </c>
      <c r="V5" s="23" t="s">
        <v>67</v>
      </c>
      <c r="W5" s="23" t="s">
        <v>68</v>
      </c>
    </row>
    <row r="6" spans="1:23" ht="92.25" customHeight="1" thickTop="1" thickBot="1" x14ac:dyDescent="0.3">
      <c r="A6" s="6" t="s">
        <v>28</v>
      </c>
      <c r="B6" s="6" t="s">
        <v>29</v>
      </c>
      <c r="C6" s="6" t="s">
        <v>30</v>
      </c>
      <c r="D6" s="6" t="s">
        <v>22</v>
      </c>
      <c r="E6" s="6" t="s">
        <v>19</v>
      </c>
      <c r="F6" s="6" t="s">
        <v>20</v>
      </c>
      <c r="G6" s="6" t="s">
        <v>21</v>
      </c>
      <c r="H6" s="7" t="s">
        <v>31</v>
      </c>
      <c r="I6" s="8">
        <v>4117000000</v>
      </c>
      <c r="J6" s="8">
        <v>0</v>
      </c>
      <c r="K6" s="8">
        <v>0</v>
      </c>
      <c r="L6" s="8">
        <v>4117000000</v>
      </c>
      <c r="M6" s="8">
        <v>450000000</v>
      </c>
      <c r="N6" s="10">
        <f>+L6-M6</f>
        <v>3667000000</v>
      </c>
      <c r="O6" s="8">
        <v>3431154686.9000001</v>
      </c>
      <c r="P6" s="8">
        <v>235845313.09999999</v>
      </c>
      <c r="Q6" s="8">
        <v>3340734645.9000001</v>
      </c>
      <c r="R6" s="8">
        <v>2322384388.9000001</v>
      </c>
      <c r="S6" s="8">
        <v>2301106149.3699999</v>
      </c>
      <c r="T6" s="4">
        <f>+N6-Q6</f>
        <v>326265354.0999999</v>
      </c>
      <c r="U6" s="5">
        <f>+Q6/N6</f>
        <v>0.91102662827924741</v>
      </c>
      <c r="V6" s="5">
        <f>+R6/N6</f>
        <v>0.63331998606490325</v>
      </c>
      <c r="W6" s="5">
        <f>+S6/N6</f>
        <v>0.62751735734115077</v>
      </c>
    </row>
    <row r="7" spans="1:23" ht="54.95" customHeight="1" thickTop="1" thickBot="1" x14ac:dyDescent="0.3">
      <c r="A7" s="6" t="s">
        <v>28</v>
      </c>
      <c r="B7" s="6" t="s">
        <v>29</v>
      </c>
      <c r="C7" s="6" t="s">
        <v>30</v>
      </c>
      <c r="D7" s="6" t="s">
        <v>18</v>
      </c>
      <c r="E7" s="6" t="s">
        <v>19</v>
      </c>
      <c r="F7" s="6" t="s">
        <v>45</v>
      </c>
      <c r="G7" s="6" t="s">
        <v>25</v>
      </c>
      <c r="H7" s="7" t="s">
        <v>61</v>
      </c>
      <c r="I7" s="14">
        <v>4072000000</v>
      </c>
      <c r="J7" s="14">
        <v>0</v>
      </c>
      <c r="K7" s="14">
        <v>222000000</v>
      </c>
      <c r="L7" s="14">
        <v>3850000000</v>
      </c>
      <c r="M7" s="14">
        <v>0</v>
      </c>
      <c r="N7" s="15">
        <f>+L7-M7</f>
        <v>3850000000</v>
      </c>
      <c r="O7" s="14">
        <v>3833873383.2199998</v>
      </c>
      <c r="P7" s="14">
        <v>16126616.779999999</v>
      </c>
      <c r="Q7" s="14">
        <v>3446315085.2199998</v>
      </c>
      <c r="R7" s="14">
        <v>2540182643.9699998</v>
      </c>
      <c r="S7" s="14">
        <v>2540182643.9699998</v>
      </c>
      <c r="T7" s="4">
        <f t="shared" ref="T7:T39" si="0">+N7-Q7</f>
        <v>403684914.78000021</v>
      </c>
      <c r="U7" s="5">
        <f t="shared" ref="U7:U39" si="1">+Q7/N7</f>
        <v>0.89514677538181808</v>
      </c>
      <c r="V7" s="5">
        <f t="shared" ref="V7:V39" si="2">+R7/N7</f>
        <v>0.65978769973246743</v>
      </c>
      <c r="W7" s="5">
        <f t="shared" ref="W7:W39" si="3">+S7/N7</f>
        <v>0.65978769973246743</v>
      </c>
    </row>
    <row r="8" spans="1:23" ht="54.95" customHeight="1" thickTop="1" thickBot="1" x14ac:dyDescent="0.3">
      <c r="A8" s="6" t="s">
        <v>28</v>
      </c>
      <c r="B8" s="6" t="s">
        <v>29</v>
      </c>
      <c r="C8" s="6" t="s">
        <v>30</v>
      </c>
      <c r="D8" s="6" t="s">
        <v>22</v>
      </c>
      <c r="E8" s="6" t="s">
        <v>19</v>
      </c>
      <c r="F8" s="6" t="s">
        <v>45</v>
      </c>
      <c r="G8" s="6" t="s">
        <v>25</v>
      </c>
      <c r="H8" s="7" t="s">
        <v>62</v>
      </c>
      <c r="I8" s="14">
        <v>0</v>
      </c>
      <c r="J8" s="14">
        <v>222000000</v>
      </c>
      <c r="K8" s="14">
        <v>0</v>
      </c>
      <c r="L8" s="14">
        <v>222000000</v>
      </c>
      <c r="M8" s="14">
        <v>0</v>
      </c>
      <c r="N8" s="15">
        <f>+L8-M8</f>
        <v>222000000</v>
      </c>
      <c r="O8" s="14">
        <v>222000000</v>
      </c>
      <c r="P8" s="14">
        <v>0</v>
      </c>
      <c r="Q8" s="14">
        <v>80193529.420000002</v>
      </c>
      <c r="R8" s="14">
        <v>0</v>
      </c>
      <c r="S8" s="14">
        <v>0</v>
      </c>
      <c r="T8" s="4">
        <f t="shared" si="0"/>
        <v>141806470.57999998</v>
      </c>
      <c r="U8" s="5">
        <f t="shared" si="1"/>
        <v>0.36123211450450449</v>
      </c>
      <c r="V8" s="5">
        <f t="shared" si="2"/>
        <v>0</v>
      </c>
      <c r="W8" s="5">
        <f t="shared" si="3"/>
        <v>0</v>
      </c>
    </row>
    <row r="9" spans="1:23" ht="54.95" customHeight="1" thickTop="1" thickBot="1" x14ac:dyDescent="0.3">
      <c r="A9" s="16" t="s">
        <v>28</v>
      </c>
      <c r="B9" s="16"/>
      <c r="C9" s="16"/>
      <c r="D9" s="16"/>
      <c r="E9" s="16"/>
      <c r="F9" s="16"/>
      <c r="G9" s="16"/>
      <c r="H9" s="17" t="s">
        <v>69</v>
      </c>
      <c r="I9" s="18">
        <f>SUM(I6:I8)</f>
        <v>8189000000</v>
      </c>
      <c r="J9" s="18">
        <f t="shared" ref="J9:S9" si="4">SUM(J6:J8)</f>
        <v>222000000</v>
      </c>
      <c r="K9" s="18">
        <f t="shared" si="4"/>
        <v>222000000</v>
      </c>
      <c r="L9" s="18">
        <f t="shared" si="4"/>
        <v>8189000000</v>
      </c>
      <c r="M9" s="18">
        <f t="shared" si="4"/>
        <v>450000000</v>
      </c>
      <c r="N9" s="18">
        <f t="shared" si="4"/>
        <v>7739000000</v>
      </c>
      <c r="O9" s="18">
        <f t="shared" si="4"/>
        <v>7487028070.1199999</v>
      </c>
      <c r="P9" s="18">
        <f t="shared" si="4"/>
        <v>251971929.88</v>
      </c>
      <c r="Q9" s="18">
        <f t="shared" si="4"/>
        <v>6867243260.54</v>
      </c>
      <c r="R9" s="18">
        <f t="shared" si="4"/>
        <v>4862567032.8699999</v>
      </c>
      <c r="S9" s="18">
        <f t="shared" si="4"/>
        <v>4841288793.3400002</v>
      </c>
      <c r="T9" s="19">
        <f t="shared" si="0"/>
        <v>871756739.46000004</v>
      </c>
      <c r="U9" s="20">
        <f t="shared" si="1"/>
        <v>0.88735537673342813</v>
      </c>
      <c r="V9" s="20">
        <f t="shared" si="2"/>
        <v>0.62831981300814055</v>
      </c>
      <c r="W9" s="20">
        <f t="shared" si="3"/>
        <v>0.62557033122367234</v>
      </c>
    </row>
    <row r="10" spans="1:23" ht="54.95" customHeight="1" thickTop="1" thickBot="1" x14ac:dyDescent="0.3">
      <c r="A10" s="6" t="s">
        <v>28</v>
      </c>
      <c r="B10" s="6" t="s">
        <v>32</v>
      </c>
      <c r="C10" s="6" t="s">
        <v>30</v>
      </c>
      <c r="D10" s="6" t="s">
        <v>18</v>
      </c>
      <c r="E10" s="6" t="s">
        <v>19</v>
      </c>
      <c r="F10" s="6" t="s">
        <v>20</v>
      </c>
      <c r="G10" s="6" t="s">
        <v>21</v>
      </c>
      <c r="H10" s="7" t="s">
        <v>33</v>
      </c>
      <c r="I10" s="8">
        <v>2000000000</v>
      </c>
      <c r="J10" s="8">
        <v>0</v>
      </c>
      <c r="K10" s="8">
        <v>2000000000</v>
      </c>
      <c r="L10" s="8">
        <v>0</v>
      </c>
      <c r="M10" s="8">
        <v>0</v>
      </c>
      <c r="N10" s="10">
        <f t="shared" ref="N10:N28" si="5">+L10-M10</f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4">
        <f t="shared" si="0"/>
        <v>0</v>
      </c>
      <c r="U10" s="5">
        <v>0</v>
      </c>
      <c r="V10" s="5">
        <v>0</v>
      </c>
      <c r="W10" s="5">
        <v>0</v>
      </c>
    </row>
    <row r="11" spans="1:23" ht="54.95" customHeight="1" thickTop="1" thickBot="1" x14ac:dyDescent="0.3">
      <c r="A11" s="6" t="s">
        <v>28</v>
      </c>
      <c r="B11" s="6" t="s">
        <v>32</v>
      </c>
      <c r="C11" s="6" t="s">
        <v>30</v>
      </c>
      <c r="D11" s="6" t="s">
        <v>18</v>
      </c>
      <c r="E11" s="6" t="s">
        <v>19</v>
      </c>
      <c r="F11" s="6" t="s">
        <v>24</v>
      </c>
      <c r="G11" s="6" t="s">
        <v>21</v>
      </c>
      <c r="H11" s="7" t="s">
        <v>33</v>
      </c>
      <c r="I11" s="8">
        <v>3000000000</v>
      </c>
      <c r="J11" s="8">
        <v>0</v>
      </c>
      <c r="K11" s="8">
        <v>1000000000</v>
      </c>
      <c r="L11" s="8">
        <v>2000000000</v>
      </c>
      <c r="M11" s="8">
        <v>0</v>
      </c>
      <c r="N11" s="10">
        <f t="shared" si="5"/>
        <v>2000000000</v>
      </c>
      <c r="O11" s="8">
        <v>2000000000</v>
      </c>
      <c r="P11" s="8">
        <v>0</v>
      </c>
      <c r="Q11" s="8">
        <v>2000000000</v>
      </c>
      <c r="R11" s="8">
        <v>0</v>
      </c>
      <c r="S11" s="8">
        <v>0</v>
      </c>
      <c r="T11" s="4">
        <f t="shared" si="0"/>
        <v>0</v>
      </c>
      <c r="U11" s="5">
        <f t="shared" si="1"/>
        <v>1</v>
      </c>
      <c r="V11" s="5">
        <f t="shared" si="2"/>
        <v>0</v>
      </c>
      <c r="W11" s="5">
        <f t="shared" si="3"/>
        <v>0</v>
      </c>
    </row>
    <row r="12" spans="1:23" ht="54.95" customHeight="1" thickTop="1" thickBot="1" x14ac:dyDescent="0.3">
      <c r="A12" s="6" t="s">
        <v>28</v>
      </c>
      <c r="B12" s="6" t="s">
        <v>32</v>
      </c>
      <c r="C12" s="6" t="s">
        <v>30</v>
      </c>
      <c r="D12" s="6" t="s">
        <v>27</v>
      </c>
      <c r="E12" s="6" t="s">
        <v>19</v>
      </c>
      <c r="F12" s="6" t="s">
        <v>20</v>
      </c>
      <c r="G12" s="6" t="s">
        <v>21</v>
      </c>
      <c r="H12" s="7" t="s">
        <v>35</v>
      </c>
      <c r="I12" s="8">
        <v>1110000000</v>
      </c>
      <c r="J12" s="8">
        <v>0</v>
      </c>
      <c r="K12" s="8">
        <v>0</v>
      </c>
      <c r="L12" s="8">
        <v>1110000000</v>
      </c>
      <c r="M12" s="8">
        <v>370000000</v>
      </c>
      <c r="N12" s="10">
        <f t="shared" si="5"/>
        <v>740000000</v>
      </c>
      <c r="O12" s="8">
        <v>700578094.83000004</v>
      </c>
      <c r="P12" s="8">
        <v>39421905.170000002</v>
      </c>
      <c r="Q12" s="8">
        <v>662149568.33000004</v>
      </c>
      <c r="R12" s="8">
        <v>56999062.329999998</v>
      </c>
      <c r="S12" s="8">
        <v>56999062.329999998</v>
      </c>
      <c r="T12" s="4">
        <f t="shared" si="0"/>
        <v>77850431.669999957</v>
      </c>
      <c r="U12" s="5">
        <f t="shared" si="1"/>
        <v>0.89479671395945948</v>
      </c>
      <c r="V12" s="5">
        <f t="shared" si="2"/>
        <v>7.7025759905405403E-2</v>
      </c>
      <c r="W12" s="5">
        <f t="shared" si="3"/>
        <v>7.7025759905405403E-2</v>
      </c>
    </row>
    <row r="13" spans="1:23" ht="54.95" customHeight="1" thickTop="1" thickBot="1" x14ac:dyDescent="0.3">
      <c r="A13" s="6" t="s">
        <v>28</v>
      </c>
      <c r="B13" s="6" t="s">
        <v>32</v>
      </c>
      <c r="C13" s="6" t="s">
        <v>30</v>
      </c>
      <c r="D13" s="6" t="s">
        <v>27</v>
      </c>
      <c r="E13" s="6" t="s">
        <v>19</v>
      </c>
      <c r="F13" s="6" t="s">
        <v>24</v>
      </c>
      <c r="G13" s="6" t="s">
        <v>21</v>
      </c>
      <c r="H13" s="7" t="s">
        <v>35</v>
      </c>
      <c r="I13" s="8">
        <v>2000000000</v>
      </c>
      <c r="J13" s="8">
        <v>0</v>
      </c>
      <c r="K13" s="8">
        <v>0</v>
      </c>
      <c r="L13" s="8">
        <v>2000000000</v>
      </c>
      <c r="M13" s="8">
        <v>0</v>
      </c>
      <c r="N13" s="10">
        <f t="shared" si="5"/>
        <v>2000000000</v>
      </c>
      <c r="O13" s="8">
        <v>1996309583</v>
      </c>
      <c r="P13" s="8">
        <v>3690417</v>
      </c>
      <c r="Q13" s="8">
        <v>1996309583</v>
      </c>
      <c r="R13" s="8">
        <v>537452908</v>
      </c>
      <c r="S13" s="8">
        <v>537452908</v>
      </c>
      <c r="T13" s="4">
        <f t="shared" si="0"/>
        <v>3690417</v>
      </c>
      <c r="U13" s="5">
        <f t="shared" si="1"/>
        <v>0.99815479149999997</v>
      </c>
      <c r="V13" s="5">
        <f t="shared" si="2"/>
        <v>0.268726454</v>
      </c>
      <c r="W13" s="5">
        <f t="shared" si="3"/>
        <v>0.268726454</v>
      </c>
    </row>
    <row r="14" spans="1:23" ht="54.95" customHeight="1" thickTop="1" thickBot="1" x14ac:dyDescent="0.3">
      <c r="A14" s="6" t="s">
        <v>28</v>
      </c>
      <c r="B14" s="6" t="s">
        <v>32</v>
      </c>
      <c r="C14" s="6" t="s">
        <v>30</v>
      </c>
      <c r="D14" s="6" t="s">
        <v>36</v>
      </c>
      <c r="E14" s="6" t="s">
        <v>19</v>
      </c>
      <c r="F14" s="6" t="s">
        <v>20</v>
      </c>
      <c r="G14" s="6" t="s">
        <v>21</v>
      </c>
      <c r="H14" s="7" t="s">
        <v>37</v>
      </c>
      <c r="I14" s="8">
        <v>750000000</v>
      </c>
      <c r="J14" s="8">
        <v>0</v>
      </c>
      <c r="K14" s="8">
        <v>0</v>
      </c>
      <c r="L14" s="8">
        <v>750000000</v>
      </c>
      <c r="M14" s="8">
        <v>37000000</v>
      </c>
      <c r="N14" s="10">
        <f t="shared" si="5"/>
        <v>713000000</v>
      </c>
      <c r="O14" s="8">
        <v>709571999.5</v>
      </c>
      <c r="P14" s="8">
        <v>3428000.5</v>
      </c>
      <c r="Q14" s="8">
        <v>708338887.5</v>
      </c>
      <c r="R14" s="8">
        <v>564360393.5</v>
      </c>
      <c r="S14" s="8">
        <v>564360393.5</v>
      </c>
      <c r="T14" s="4">
        <f t="shared" si="0"/>
        <v>4661112.5</v>
      </c>
      <c r="U14" s="5">
        <f t="shared" si="1"/>
        <v>0.99346267531556798</v>
      </c>
      <c r="V14" s="5">
        <f t="shared" si="2"/>
        <v>0.79152930364656382</v>
      </c>
      <c r="W14" s="5">
        <f t="shared" si="3"/>
        <v>0.79152930364656382</v>
      </c>
    </row>
    <row r="15" spans="1:23" ht="54.95" customHeight="1" thickTop="1" thickBot="1" x14ac:dyDescent="0.3">
      <c r="A15" s="6" t="s">
        <v>28</v>
      </c>
      <c r="B15" s="6" t="s">
        <v>32</v>
      </c>
      <c r="C15" s="6" t="s">
        <v>30</v>
      </c>
      <c r="D15" s="6" t="s">
        <v>24</v>
      </c>
      <c r="E15" s="6" t="s">
        <v>19</v>
      </c>
      <c r="F15" s="6" t="s">
        <v>20</v>
      </c>
      <c r="G15" s="6" t="s">
        <v>21</v>
      </c>
      <c r="H15" s="7" t="s">
        <v>38</v>
      </c>
      <c r="I15" s="8">
        <v>1941700000</v>
      </c>
      <c r="J15" s="8">
        <v>0</v>
      </c>
      <c r="K15" s="8">
        <v>0</v>
      </c>
      <c r="L15" s="8">
        <v>1941700000</v>
      </c>
      <c r="M15" s="8">
        <v>100000000</v>
      </c>
      <c r="N15" s="10">
        <f t="shared" si="5"/>
        <v>1841700000</v>
      </c>
      <c r="O15" s="8">
        <v>1805570028</v>
      </c>
      <c r="P15" s="8">
        <v>36129972</v>
      </c>
      <c r="Q15" s="8">
        <v>1778707245</v>
      </c>
      <c r="R15" s="8">
        <v>174604504</v>
      </c>
      <c r="S15" s="8">
        <v>174604504</v>
      </c>
      <c r="T15" s="4">
        <f t="shared" si="0"/>
        <v>62992755</v>
      </c>
      <c r="U15" s="5">
        <f t="shared" si="1"/>
        <v>0.96579640820980617</v>
      </c>
      <c r="V15" s="5">
        <f t="shared" si="2"/>
        <v>9.4806159526524408E-2</v>
      </c>
      <c r="W15" s="5">
        <f t="shared" si="3"/>
        <v>9.4806159526524408E-2</v>
      </c>
    </row>
    <row r="16" spans="1:23" ht="54.95" customHeight="1" thickTop="1" thickBot="1" x14ac:dyDescent="0.3">
      <c r="A16" s="6" t="s">
        <v>28</v>
      </c>
      <c r="B16" s="6" t="s">
        <v>32</v>
      </c>
      <c r="C16" s="6" t="s">
        <v>30</v>
      </c>
      <c r="D16" s="6" t="s">
        <v>24</v>
      </c>
      <c r="E16" s="6" t="s">
        <v>19</v>
      </c>
      <c r="F16" s="6" t="s">
        <v>24</v>
      </c>
      <c r="G16" s="6" t="s">
        <v>21</v>
      </c>
      <c r="H16" s="7" t="s">
        <v>38</v>
      </c>
      <c r="I16" s="8">
        <v>12000000000</v>
      </c>
      <c r="J16" s="8">
        <v>0</v>
      </c>
      <c r="K16" s="8">
        <v>0</v>
      </c>
      <c r="L16" s="8">
        <v>12000000000</v>
      </c>
      <c r="M16" s="8">
        <v>0</v>
      </c>
      <c r="N16" s="10">
        <f t="shared" si="5"/>
        <v>12000000000</v>
      </c>
      <c r="O16" s="8">
        <v>11982152738</v>
      </c>
      <c r="P16" s="8">
        <v>17847262</v>
      </c>
      <c r="Q16" s="8">
        <v>11802152738</v>
      </c>
      <c r="R16" s="8">
        <v>6168989103</v>
      </c>
      <c r="S16" s="8">
        <v>6168989103</v>
      </c>
      <c r="T16" s="4">
        <f t="shared" si="0"/>
        <v>197847262</v>
      </c>
      <c r="U16" s="5">
        <f t="shared" si="1"/>
        <v>0.98351272816666668</v>
      </c>
      <c r="V16" s="5">
        <f t="shared" si="2"/>
        <v>0.51408242525000003</v>
      </c>
      <c r="W16" s="5">
        <f t="shared" si="3"/>
        <v>0.51408242525000003</v>
      </c>
    </row>
    <row r="17" spans="1:23" ht="54.95" customHeight="1" thickTop="1" thickBot="1" x14ac:dyDescent="0.3">
      <c r="A17" s="6" t="s">
        <v>28</v>
      </c>
      <c r="B17" s="6" t="s">
        <v>32</v>
      </c>
      <c r="C17" s="6" t="s">
        <v>30</v>
      </c>
      <c r="D17" s="6" t="s">
        <v>39</v>
      </c>
      <c r="E17" s="6" t="s">
        <v>19</v>
      </c>
      <c r="F17" s="6" t="s">
        <v>20</v>
      </c>
      <c r="G17" s="6" t="s">
        <v>21</v>
      </c>
      <c r="H17" s="7" t="s">
        <v>40</v>
      </c>
      <c r="I17" s="8">
        <v>1000000000</v>
      </c>
      <c r="J17" s="8">
        <v>0</v>
      </c>
      <c r="K17" s="8">
        <v>0</v>
      </c>
      <c r="L17" s="8">
        <v>1000000000</v>
      </c>
      <c r="M17" s="8">
        <v>0</v>
      </c>
      <c r="N17" s="10">
        <f t="shared" si="5"/>
        <v>1000000000</v>
      </c>
      <c r="O17" s="8">
        <v>870965542.39999998</v>
      </c>
      <c r="P17" s="8">
        <v>129034457.59999999</v>
      </c>
      <c r="Q17" s="8">
        <v>862818786.89999998</v>
      </c>
      <c r="R17" s="8">
        <v>686631832.60000002</v>
      </c>
      <c r="S17" s="8">
        <v>686631832.60000002</v>
      </c>
      <c r="T17" s="4">
        <f t="shared" si="0"/>
        <v>137181213.10000002</v>
      </c>
      <c r="U17" s="5">
        <f t="shared" si="1"/>
        <v>0.86281878690000002</v>
      </c>
      <c r="V17" s="5">
        <f t="shared" si="2"/>
        <v>0.68663183260000005</v>
      </c>
      <c r="W17" s="5">
        <f t="shared" si="3"/>
        <v>0.68663183260000005</v>
      </c>
    </row>
    <row r="18" spans="1:23" ht="54.95" customHeight="1" thickTop="1" thickBot="1" x14ac:dyDescent="0.3">
      <c r="A18" s="6" t="s">
        <v>28</v>
      </c>
      <c r="B18" s="6" t="s">
        <v>32</v>
      </c>
      <c r="C18" s="6" t="s">
        <v>30</v>
      </c>
      <c r="D18" s="6" t="s">
        <v>39</v>
      </c>
      <c r="E18" s="6" t="s">
        <v>19</v>
      </c>
      <c r="F18" s="6" t="s">
        <v>24</v>
      </c>
      <c r="G18" s="6" t="s">
        <v>21</v>
      </c>
      <c r="H18" s="7" t="s">
        <v>40</v>
      </c>
      <c r="I18" s="8">
        <v>2000000000</v>
      </c>
      <c r="J18" s="8">
        <v>0</v>
      </c>
      <c r="K18" s="8">
        <v>0</v>
      </c>
      <c r="L18" s="8">
        <v>2000000000</v>
      </c>
      <c r="M18" s="8">
        <v>11000000</v>
      </c>
      <c r="N18" s="10">
        <f t="shared" si="5"/>
        <v>1989000000</v>
      </c>
      <c r="O18" s="8">
        <v>1960207329</v>
      </c>
      <c r="P18" s="8">
        <v>28792671</v>
      </c>
      <c r="Q18" s="8">
        <v>1953250586</v>
      </c>
      <c r="R18" s="8">
        <v>1346577077.5</v>
      </c>
      <c r="S18" s="8">
        <v>1346577077.5</v>
      </c>
      <c r="T18" s="4">
        <f t="shared" si="0"/>
        <v>35749414</v>
      </c>
      <c r="U18" s="5">
        <f t="shared" si="1"/>
        <v>0.98202643841126191</v>
      </c>
      <c r="V18" s="5">
        <f t="shared" si="2"/>
        <v>0.67701210532931122</v>
      </c>
      <c r="W18" s="5">
        <f t="shared" si="3"/>
        <v>0.67701210532931122</v>
      </c>
    </row>
    <row r="19" spans="1:23" ht="54.95" customHeight="1" thickTop="1" thickBot="1" x14ac:dyDescent="0.3">
      <c r="A19" s="6" t="s">
        <v>28</v>
      </c>
      <c r="B19" s="6" t="s">
        <v>32</v>
      </c>
      <c r="C19" s="6" t="s">
        <v>30</v>
      </c>
      <c r="D19" s="6" t="s">
        <v>41</v>
      </c>
      <c r="E19" s="6" t="s">
        <v>19</v>
      </c>
      <c r="F19" s="6" t="s">
        <v>42</v>
      </c>
      <c r="G19" s="6" t="s">
        <v>21</v>
      </c>
      <c r="H19" s="7" t="s">
        <v>43</v>
      </c>
      <c r="I19" s="8">
        <v>0</v>
      </c>
      <c r="J19" s="8">
        <v>8000000000</v>
      </c>
      <c r="K19" s="8">
        <v>0</v>
      </c>
      <c r="L19" s="8">
        <v>8000000000</v>
      </c>
      <c r="M19" s="8">
        <v>0</v>
      </c>
      <c r="N19" s="10">
        <f t="shared" si="5"/>
        <v>8000000000</v>
      </c>
      <c r="O19" s="8">
        <v>8000000000</v>
      </c>
      <c r="P19" s="8">
        <v>0</v>
      </c>
      <c r="Q19" s="8">
        <v>7290000000</v>
      </c>
      <c r="R19" s="8">
        <v>0</v>
      </c>
      <c r="S19" s="8">
        <v>0</v>
      </c>
      <c r="T19" s="4">
        <f t="shared" si="0"/>
        <v>710000000</v>
      </c>
      <c r="U19" s="5">
        <f t="shared" si="1"/>
        <v>0.91125</v>
      </c>
      <c r="V19" s="5">
        <f t="shared" si="2"/>
        <v>0</v>
      </c>
      <c r="W19" s="5">
        <f t="shared" si="3"/>
        <v>0</v>
      </c>
    </row>
    <row r="20" spans="1:23" ht="54.95" customHeight="1" thickTop="1" thickBot="1" x14ac:dyDescent="0.3">
      <c r="A20" s="6" t="s">
        <v>28</v>
      </c>
      <c r="B20" s="6" t="s">
        <v>32</v>
      </c>
      <c r="C20" s="6" t="s">
        <v>30</v>
      </c>
      <c r="D20" s="6" t="s">
        <v>41</v>
      </c>
      <c r="E20" s="6" t="s">
        <v>44</v>
      </c>
      <c r="F20" s="6" t="s">
        <v>26</v>
      </c>
      <c r="G20" s="6" t="s">
        <v>21</v>
      </c>
      <c r="H20" s="7" t="s">
        <v>43</v>
      </c>
      <c r="I20" s="8">
        <v>0</v>
      </c>
      <c r="J20" s="8">
        <v>8000000000</v>
      </c>
      <c r="K20" s="8">
        <v>8000000000</v>
      </c>
      <c r="L20" s="8">
        <v>0</v>
      </c>
      <c r="M20" s="8">
        <v>0</v>
      </c>
      <c r="N20" s="10">
        <f t="shared" si="5"/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4">
        <f t="shared" si="0"/>
        <v>0</v>
      </c>
      <c r="U20" s="5">
        <v>0</v>
      </c>
      <c r="V20" s="5">
        <v>0</v>
      </c>
      <c r="W20" s="5">
        <v>0</v>
      </c>
    </row>
    <row r="21" spans="1:23" ht="64.5" customHeight="1" thickTop="1" thickBot="1" x14ac:dyDescent="0.3">
      <c r="A21" s="6" t="s">
        <v>28</v>
      </c>
      <c r="B21" s="6" t="s">
        <v>32</v>
      </c>
      <c r="C21" s="6" t="s">
        <v>30</v>
      </c>
      <c r="D21" s="6" t="s">
        <v>47</v>
      </c>
      <c r="E21" s="6" t="s">
        <v>19</v>
      </c>
      <c r="F21" s="6" t="s">
        <v>20</v>
      </c>
      <c r="G21" s="6" t="s">
        <v>21</v>
      </c>
      <c r="H21" s="7" t="s">
        <v>48</v>
      </c>
      <c r="I21" s="8">
        <v>2204000000</v>
      </c>
      <c r="J21" s="8">
        <v>0</v>
      </c>
      <c r="K21" s="8">
        <v>0</v>
      </c>
      <c r="L21" s="8">
        <v>2204000000</v>
      </c>
      <c r="M21" s="8">
        <v>482000000</v>
      </c>
      <c r="N21" s="10">
        <f t="shared" si="5"/>
        <v>1722000000</v>
      </c>
      <c r="O21" s="8">
        <v>1698998667.6300001</v>
      </c>
      <c r="P21" s="8">
        <v>23001332.370000001</v>
      </c>
      <c r="Q21" s="8">
        <v>1679045984.1300001</v>
      </c>
      <c r="R21" s="8">
        <v>1541609206.1300001</v>
      </c>
      <c r="S21" s="8">
        <v>1541609206.1300001</v>
      </c>
      <c r="T21" s="4">
        <f t="shared" si="0"/>
        <v>42954015.869999886</v>
      </c>
      <c r="U21" s="5">
        <f t="shared" si="1"/>
        <v>0.97505573991289207</v>
      </c>
      <c r="V21" s="5">
        <f t="shared" si="2"/>
        <v>0.89524344142276424</v>
      </c>
      <c r="W21" s="5">
        <f t="shared" si="3"/>
        <v>0.89524344142276424</v>
      </c>
    </row>
    <row r="22" spans="1:23" ht="63" customHeight="1" thickTop="1" thickBot="1" x14ac:dyDescent="0.3">
      <c r="A22" s="6" t="s">
        <v>28</v>
      </c>
      <c r="B22" s="6" t="s">
        <v>32</v>
      </c>
      <c r="C22" s="6" t="s">
        <v>30</v>
      </c>
      <c r="D22" s="6" t="s">
        <v>47</v>
      </c>
      <c r="E22" s="6" t="s">
        <v>19</v>
      </c>
      <c r="F22" s="6" t="s">
        <v>24</v>
      </c>
      <c r="G22" s="6" t="s">
        <v>21</v>
      </c>
      <c r="H22" s="7" t="s">
        <v>48</v>
      </c>
      <c r="I22" s="8">
        <v>3000000000</v>
      </c>
      <c r="J22" s="8">
        <v>0</v>
      </c>
      <c r="K22" s="8">
        <v>0</v>
      </c>
      <c r="L22" s="8">
        <v>3000000000</v>
      </c>
      <c r="M22" s="8">
        <v>0</v>
      </c>
      <c r="N22" s="10">
        <f t="shared" si="5"/>
        <v>3000000000</v>
      </c>
      <c r="O22" s="8">
        <v>2975853594</v>
      </c>
      <c r="P22" s="8">
        <v>24146406</v>
      </c>
      <c r="Q22" s="8">
        <v>2975441620</v>
      </c>
      <c r="R22" s="8">
        <v>2268123831.6999998</v>
      </c>
      <c r="S22" s="8">
        <v>2225478405.6999998</v>
      </c>
      <c r="T22" s="4">
        <f t="shared" si="0"/>
        <v>24558380</v>
      </c>
      <c r="U22" s="5">
        <f t="shared" si="1"/>
        <v>0.99181387333333337</v>
      </c>
      <c r="V22" s="5">
        <f t="shared" si="2"/>
        <v>0.75604127723333325</v>
      </c>
      <c r="W22" s="5">
        <f t="shared" si="3"/>
        <v>0.74182613523333329</v>
      </c>
    </row>
    <row r="23" spans="1:23" ht="64.5" customHeight="1" thickTop="1" thickBot="1" x14ac:dyDescent="0.3">
      <c r="A23" s="6" t="s">
        <v>28</v>
      </c>
      <c r="B23" s="6" t="s">
        <v>32</v>
      </c>
      <c r="C23" s="6" t="s">
        <v>30</v>
      </c>
      <c r="D23" s="6" t="s">
        <v>49</v>
      </c>
      <c r="E23" s="6" t="s">
        <v>19</v>
      </c>
      <c r="F23" s="6" t="s">
        <v>20</v>
      </c>
      <c r="G23" s="6" t="s">
        <v>21</v>
      </c>
      <c r="H23" s="7" t="s">
        <v>50</v>
      </c>
      <c r="I23" s="8">
        <v>2000000000</v>
      </c>
      <c r="J23" s="8">
        <v>2000000000</v>
      </c>
      <c r="K23" s="8">
        <v>0</v>
      </c>
      <c r="L23" s="8">
        <v>4000000000</v>
      </c>
      <c r="M23" s="8">
        <v>0</v>
      </c>
      <c r="N23" s="10">
        <f t="shared" si="5"/>
        <v>4000000000</v>
      </c>
      <c r="O23" s="8">
        <v>4000000000</v>
      </c>
      <c r="P23" s="8">
        <v>0</v>
      </c>
      <c r="Q23" s="8">
        <v>4000000000</v>
      </c>
      <c r="R23" s="8">
        <v>2000000000</v>
      </c>
      <c r="S23" s="8">
        <v>2000000000</v>
      </c>
      <c r="T23" s="4">
        <f t="shared" si="0"/>
        <v>0</v>
      </c>
      <c r="U23" s="5">
        <f t="shared" si="1"/>
        <v>1</v>
      </c>
      <c r="V23" s="5">
        <f t="shared" si="2"/>
        <v>0.5</v>
      </c>
      <c r="W23" s="5">
        <f t="shared" si="3"/>
        <v>0.5</v>
      </c>
    </row>
    <row r="24" spans="1:23" ht="69" customHeight="1" thickTop="1" thickBot="1" x14ac:dyDescent="0.3">
      <c r="A24" s="6" t="s">
        <v>28</v>
      </c>
      <c r="B24" s="6" t="s">
        <v>32</v>
      </c>
      <c r="C24" s="6" t="s">
        <v>30</v>
      </c>
      <c r="D24" s="6" t="s">
        <v>49</v>
      </c>
      <c r="E24" s="6" t="s">
        <v>19</v>
      </c>
      <c r="F24" s="6" t="s">
        <v>24</v>
      </c>
      <c r="G24" s="6" t="s">
        <v>21</v>
      </c>
      <c r="H24" s="7" t="s">
        <v>50</v>
      </c>
      <c r="I24" s="8">
        <v>12000000000</v>
      </c>
      <c r="J24" s="8">
        <v>1000000000</v>
      </c>
      <c r="K24" s="8">
        <v>0</v>
      </c>
      <c r="L24" s="8">
        <v>13000000000</v>
      </c>
      <c r="M24" s="8">
        <v>0</v>
      </c>
      <c r="N24" s="10">
        <f t="shared" si="5"/>
        <v>13000000000</v>
      </c>
      <c r="O24" s="8">
        <v>13000000000</v>
      </c>
      <c r="P24" s="8">
        <v>0</v>
      </c>
      <c r="Q24" s="8">
        <v>13000000000</v>
      </c>
      <c r="R24" s="8">
        <v>10086237428.75</v>
      </c>
      <c r="S24" s="8">
        <v>10086237428.75</v>
      </c>
      <c r="T24" s="4">
        <f t="shared" si="0"/>
        <v>0</v>
      </c>
      <c r="U24" s="5">
        <f t="shared" si="1"/>
        <v>1</v>
      </c>
      <c r="V24" s="5">
        <f t="shared" si="2"/>
        <v>0.77586441759615388</v>
      </c>
      <c r="W24" s="5">
        <f t="shared" si="3"/>
        <v>0.77586441759615388</v>
      </c>
    </row>
    <row r="25" spans="1:23" ht="75" customHeight="1" thickTop="1" thickBot="1" x14ac:dyDescent="0.3">
      <c r="A25" s="6" t="s">
        <v>28</v>
      </c>
      <c r="B25" s="6" t="s">
        <v>32</v>
      </c>
      <c r="C25" s="6" t="s">
        <v>30</v>
      </c>
      <c r="D25" s="6" t="s">
        <v>51</v>
      </c>
      <c r="E25" s="6" t="s">
        <v>19</v>
      </c>
      <c r="F25" s="6" t="s">
        <v>20</v>
      </c>
      <c r="G25" s="6" t="s">
        <v>21</v>
      </c>
      <c r="H25" s="7" t="s">
        <v>52</v>
      </c>
      <c r="I25" s="8">
        <v>300000000</v>
      </c>
      <c r="J25" s="8">
        <v>0</v>
      </c>
      <c r="K25" s="8">
        <v>0</v>
      </c>
      <c r="L25" s="8">
        <v>300000000</v>
      </c>
      <c r="M25" s="8">
        <v>0</v>
      </c>
      <c r="N25" s="10">
        <f t="shared" si="5"/>
        <v>300000000</v>
      </c>
      <c r="O25" s="8">
        <v>300000000</v>
      </c>
      <c r="P25" s="8">
        <v>0</v>
      </c>
      <c r="Q25" s="8">
        <v>300000000</v>
      </c>
      <c r="R25" s="8">
        <v>300000000</v>
      </c>
      <c r="S25" s="8">
        <v>300000000</v>
      </c>
      <c r="T25" s="4">
        <f t="shared" si="0"/>
        <v>0</v>
      </c>
      <c r="U25" s="5">
        <f t="shared" si="1"/>
        <v>1</v>
      </c>
      <c r="V25" s="5">
        <f t="shared" si="2"/>
        <v>1</v>
      </c>
      <c r="W25" s="5">
        <f t="shared" si="3"/>
        <v>1</v>
      </c>
    </row>
    <row r="26" spans="1:23" ht="54.95" customHeight="1" thickTop="1" thickBot="1" x14ac:dyDescent="0.3">
      <c r="A26" s="6" t="s">
        <v>28</v>
      </c>
      <c r="B26" s="6" t="s">
        <v>53</v>
      </c>
      <c r="C26" s="6" t="s">
        <v>30</v>
      </c>
      <c r="D26" s="6" t="s">
        <v>18</v>
      </c>
      <c r="E26" s="6" t="s">
        <v>19</v>
      </c>
      <c r="F26" s="6" t="s">
        <v>20</v>
      </c>
      <c r="G26" s="6" t="s">
        <v>21</v>
      </c>
      <c r="H26" s="7" t="s">
        <v>54</v>
      </c>
      <c r="I26" s="8">
        <v>300000000</v>
      </c>
      <c r="J26" s="8">
        <v>0</v>
      </c>
      <c r="K26" s="8">
        <v>0</v>
      </c>
      <c r="L26" s="8">
        <v>300000000</v>
      </c>
      <c r="M26" s="8">
        <v>50000000</v>
      </c>
      <c r="N26" s="10">
        <f t="shared" si="5"/>
        <v>250000000</v>
      </c>
      <c r="O26" s="8">
        <v>247517272</v>
      </c>
      <c r="P26" s="8">
        <v>2482728</v>
      </c>
      <c r="Q26" s="8">
        <v>247517271</v>
      </c>
      <c r="R26" s="8">
        <v>124041188</v>
      </c>
      <c r="S26" s="8">
        <v>124041188</v>
      </c>
      <c r="T26" s="4">
        <f t="shared" si="0"/>
        <v>2482729</v>
      </c>
      <c r="U26" s="5">
        <f t="shared" si="1"/>
        <v>0.99006908400000004</v>
      </c>
      <c r="V26" s="5">
        <f t="shared" si="2"/>
        <v>0.49616475199999999</v>
      </c>
      <c r="W26" s="5">
        <f t="shared" si="3"/>
        <v>0.49616475199999999</v>
      </c>
    </row>
    <row r="27" spans="1:23" ht="54.95" customHeight="1" thickTop="1" thickBot="1" x14ac:dyDescent="0.3">
      <c r="A27" s="6" t="s">
        <v>28</v>
      </c>
      <c r="B27" s="6" t="s">
        <v>53</v>
      </c>
      <c r="C27" s="6" t="s">
        <v>30</v>
      </c>
      <c r="D27" s="6" t="s">
        <v>22</v>
      </c>
      <c r="E27" s="6" t="s">
        <v>19</v>
      </c>
      <c r="F27" s="6" t="s">
        <v>20</v>
      </c>
      <c r="G27" s="6" t="s">
        <v>21</v>
      </c>
      <c r="H27" s="7" t="s">
        <v>55</v>
      </c>
      <c r="I27" s="8">
        <v>185300000</v>
      </c>
      <c r="J27" s="8">
        <v>0</v>
      </c>
      <c r="K27" s="8">
        <v>0</v>
      </c>
      <c r="L27" s="8">
        <v>185300000</v>
      </c>
      <c r="M27" s="8">
        <v>50000000</v>
      </c>
      <c r="N27" s="10">
        <f t="shared" si="5"/>
        <v>135300000</v>
      </c>
      <c r="O27" s="8">
        <v>133486195</v>
      </c>
      <c r="P27" s="8">
        <v>1813805</v>
      </c>
      <c r="Q27" s="8">
        <v>133486195</v>
      </c>
      <c r="R27" s="8">
        <v>49162277</v>
      </c>
      <c r="S27" s="8">
        <v>49162277</v>
      </c>
      <c r="T27" s="4">
        <f t="shared" si="0"/>
        <v>1813805</v>
      </c>
      <c r="U27" s="5">
        <f t="shared" si="1"/>
        <v>0.98659419807834436</v>
      </c>
      <c r="V27" s="5">
        <f t="shared" si="2"/>
        <v>0.36335755358462674</v>
      </c>
      <c r="W27" s="5">
        <f t="shared" si="3"/>
        <v>0.36335755358462674</v>
      </c>
    </row>
    <row r="28" spans="1:23" ht="54.95" customHeight="1" thickTop="1" thickBot="1" x14ac:dyDescent="0.3">
      <c r="A28" s="6" t="s">
        <v>28</v>
      </c>
      <c r="B28" s="6" t="s">
        <v>53</v>
      </c>
      <c r="C28" s="6" t="s">
        <v>30</v>
      </c>
      <c r="D28" s="6" t="s">
        <v>23</v>
      </c>
      <c r="E28" s="6" t="s">
        <v>19</v>
      </c>
      <c r="F28" s="6" t="s">
        <v>20</v>
      </c>
      <c r="G28" s="6" t="s">
        <v>21</v>
      </c>
      <c r="H28" s="7" t="s">
        <v>56</v>
      </c>
      <c r="I28" s="8">
        <v>230000000</v>
      </c>
      <c r="J28" s="8">
        <v>0</v>
      </c>
      <c r="K28" s="8">
        <v>0</v>
      </c>
      <c r="L28" s="8">
        <v>230000000</v>
      </c>
      <c r="M28" s="8">
        <v>62000000</v>
      </c>
      <c r="N28" s="10">
        <f t="shared" si="5"/>
        <v>168000000</v>
      </c>
      <c r="O28" s="8">
        <v>167655298</v>
      </c>
      <c r="P28" s="8">
        <v>344702</v>
      </c>
      <c r="Q28" s="8">
        <v>167655298</v>
      </c>
      <c r="R28" s="8">
        <v>48909376</v>
      </c>
      <c r="S28" s="8">
        <v>48909376</v>
      </c>
      <c r="T28" s="4">
        <f t="shared" si="0"/>
        <v>344702</v>
      </c>
      <c r="U28" s="5">
        <f t="shared" si="1"/>
        <v>0.99794820238095239</v>
      </c>
      <c r="V28" s="5">
        <f t="shared" si="2"/>
        <v>0.29112723809523811</v>
      </c>
      <c r="W28" s="5">
        <f t="shared" si="3"/>
        <v>0.29112723809523811</v>
      </c>
    </row>
    <row r="29" spans="1:23" ht="54.95" customHeight="1" thickTop="1" thickBot="1" x14ac:dyDescent="0.3">
      <c r="A29" s="16" t="s">
        <v>28</v>
      </c>
      <c r="B29" s="16"/>
      <c r="C29" s="16"/>
      <c r="D29" s="16"/>
      <c r="E29" s="16"/>
      <c r="F29" s="16"/>
      <c r="G29" s="16"/>
      <c r="H29" s="17" t="s">
        <v>70</v>
      </c>
      <c r="I29" s="18">
        <f>SUM(I10:I28)</f>
        <v>46021000000</v>
      </c>
      <c r="J29" s="18">
        <f t="shared" ref="J29:S29" si="6">SUM(J10:J28)</f>
        <v>19000000000</v>
      </c>
      <c r="K29" s="18">
        <f t="shared" si="6"/>
        <v>11000000000</v>
      </c>
      <c r="L29" s="18">
        <f t="shared" si="6"/>
        <v>54021000000</v>
      </c>
      <c r="M29" s="18">
        <f t="shared" si="6"/>
        <v>1162000000</v>
      </c>
      <c r="N29" s="18">
        <f t="shared" si="6"/>
        <v>52859000000</v>
      </c>
      <c r="O29" s="18">
        <f t="shared" si="6"/>
        <v>52548866341.360001</v>
      </c>
      <c r="P29" s="18">
        <f t="shared" si="6"/>
        <v>310133658.63999999</v>
      </c>
      <c r="Q29" s="18">
        <f t="shared" si="6"/>
        <v>51556873762.860001</v>
      </c>
      <c r="R29" s="18">
        <f t="shared" si="6"/>
        <v>25953698188.510002</v>
      </c>
      <c r="S29" s="18">
        <f t="shared" si="6"/>
        <v>25911052762.510002</v>
      </c>
      <c r="T29" s="19">
        <f t="shared" si="0"/>
        <v>1302126237.1399994</v>
      </c>
      <c r="U29" s="20">
        <f t="shared" si="1"/>
        <v>0.97536604481469569</v>
      </c>
      <c r="V29" s="20">
        <f t="shared" si="2"/>
        <v>0.49099866037023027</v>
      </c>
      <c r="W29" s="20">
        <f t="shared" si="3"/>
        <v>0.49019188335969283</v>
      </c>
    </row>
    <row r="30" spans="1:23" ht="54.95" customHeight="1" thickTop="1" thickBot="1" x14ac:dyDescent="0.3">
      <c r="A30" s="6" t="s">
        <v>28</v>
      </c>
      <c r="B30" s="6" t="s">
        <v>32</v>
      </c>
      <c r="C30" s="6" t="s">
        <v>30</v>
      </c>
      <c r="D30" s="6" t="s">
        <v>22</v>
      </c>
      <c r="E30" s="6" t="s">
        <v>19</v>
      </c>
      <c r="F30" s="6" t="s">
        <v>20</v>
      </c>
      <c r="G30" s="6" t="s">
        <v>21</v>
      </c>
      <c r="H30" s="7" t="s">
        <v>34</v>
      </c>
      <c r="I30" s="8">
        <v>45000000000</v>
      </c>
      <c r="J30" s="8">
        <v>0</v>
      </c>
      <c r="K30" s="8">
        <v>0</v>
      </c>
      <c r="L30" s="8">
        <v>45000000000</v>
      </c>
      <c r="M30" s="8">
        <v>0</v>
      </c>
      <c r="N30" s="10">
        <f>+L30-M30</f>
        <v>45000000000</v>
      </c>
      <c r="O30" s="8">
        <v>45000000000</v>
      </c>
      <c r="P30" s="8">
        <v>0</v>
      </c>
      <c r="Q30" s="8">
        <v>45000000000</v>
      </c>
      <c r="R30" s="8">
        <v>1162951566</v>
      </c>
      <c r="S30" s="8">
        <v>1162951566</v>
      </c>
      <c r="T30" s="4">
        <f t="shared" si="0"/>
        <v>0</v>
      </c>
      <c r="U30" s="5">
        <f t="shared" si="1"/>
        <v>1</v>
      </c>
      <c r="V30" s="5">
        <f t="shared" si="2"/>
        <v>2.5843368133333332E-2</v>
      </c>
      <c r="W30" s="5">
        <f t="shared" si="3"/>
        <v>2.5843368133333332E-2</v>
      </c>
    </row>
    <row r="31" spans="1:23" ht="54.95" customHeight="1" thickTop="1" thickBot="1" x14ac:dyDescent="0.3">
      <c r="A31" s="6" t="s">
        <v>28</v>
      </c>
      <c r="B31" s="6" t="s">
        <v>32</v>
      </c>
      <c r="C31" s="6" t="s">
        <v>30</v>
      </c>
      <c r="D31" s="6" t="s">
        <v>45</v>
      </c>
      <c r="E31" s="6" t="s">
        <v>19</v>
      </c>
      <c r="F31" s="6" t="s">
        <v>20</v>
      </c>
      <c r="G31" s="6" t="s">
        <v>21</v>
      </c>
      <c r="H31" s="7" t="s">
        <v>46</v>
      </c>
      <c r="I31" s="8">
        <v>1200000000</v>
      </c>
      <c r="J31" s="8">
        <v>0</v>
      </c>
      <c r="K31" s="8">
        <v>0</v>
      </c>
      <c r="L31" s="8">
        <v>1200000000</v>
      </c>
      <c r="M31" s="8">
        <v>0</v>
      </c>
      <c r="N31" s="10">
        <f>+L31-M31</f>
        <v>1200000000</v>
      </c>
      <c r="O31" s="8">
        <v>1200000000</v>
      </c>
      <c r="P31" s="8">
        <v>0</v>
      </c>
      <c r="Q31" s="8">
        <v>1198318991</v>
      </c>
      <c r="R31" s="8">
        <v>739617237</v>
      </c>
      <c r="S31" s="8">
        <v>739617237</v>
      </c>
      <c r="T31" s="4">
        <f t="shared" si="0"/>
        <v>1681009</v>
      </c>
      <c r="U31" s="5">
        <f t="shared" si="1"/>
        <v>0.99859915916666664</v>
      </c>
      <c r="V31" s="5">
        <f t="shared" si="2"/>
        <v>0.61634769749999996</v>
      </c>
      <c r="W31" s="5">
        <f t="shared" si="3"/>
        <v>0.61634769749999996</v>
      </c>
    </row>
    <row r="32" spans="1:23" ht="54.95" customHeight="1" thickTop="1" thickBot="1" x14ac:dyDescent="0.3">
      <c r="A32" s="6" t="s">
        <v>28</v>
      </c>
      <c r="B32" s="6" t="s">
        <v>32</v>
      </c>
      <c r="C32" s="6" t="s">
        <v>30</v>
      </c>
      <c r="D32" s="6" t="s">
        <v>45</v>
      </c>
      <c r="E32" s="6" t="s">
        <v>19</v>
      </c>
      <c r="F32" s="6" t="s">
        <v>24</v>
      </c>
      <c r="G32" s="6" t="s">
        <v>21</v>
      </c>
      <c r="H32" s="7" t="s">
        <v>46</v>
      </c>
      <c r="I32" s="8">
        <v>9000000000</v>
      </c>
      <c r="J32" s="8">
        <v>0</v>
      </c>
      <c r="K32" s="8">
        <v>0</v>
      </c>
      <c r="L32" s="8">
        <v>9000000000</v>
      </c>
      <c r="M32" s="8">
        <v>988000000</v>
      </c>
      <c r="N32" s="10">
        <f>+L32-M32</f>
        <v>8012000000</v>
      </c>
      <c r="O32" s="8">
        <v>7986652392.1899996</v>
      </c>
      <c r="P32" s="8">
        <v>25347607.809999999</v>
      </c>
      <c r="Q32" s="8">
        <v>7767196862.1899996</v>
      </c>
      <c r="R32" s="8">
        <v>3352053342.6900001</v>
      </c>
      <c r="S32" s="8">
        <v>3352053342.6900001</v>
      </c>
      <c r="T32" s="4">
        <f t="shared" si="0"/>
        <v>244803137.81000042</v>
      </c>
      <c r="U32" s="5">
        <f t="shared" si="1"/>
        <v>0.9694454396143285</v>
      </c>
      <c r="V32" s="5">
        <f t="shared" si="2"/>
        <v>0.41837909918746879</v>
      </c>
      <c r="W32" s="5">
        <f t="shared" si="3"/>
        <v>0.41837909918746879</v>
      </c>
    </row>
    <row r="33" spans="1:23" ht="54.95" customHeight="1" thickTop="1" thickBot="1" x14ac:dyDescent="0.3">
      <c r="A33" s="6" t="s">
        <v>28</v>
      </c>
      <c r="B33" s="6" t="s">
        <v>57</v>
      </c>
      <c r="C33" s="6" t="s">
        <v>30</v>
      </c>
      <c r="D33" s="6" t="s">
        <v>23</v>
      </c>
      <c r="E33" s="6" t="s">
        <v>19</v>
      </c>
      <c r="F33" s="6" t="s">
        <v>20</v>
      </c>
      <c r="G33" s="6" t="s">
        <v>21</v>
      </c>
      <c r="H33" s="7" t="s">
        <v>60</v>
      </c>
      <c r="I33" s="8">
        <v>1000000000</v>
      </c>
      <c r="J33" s="8">
        <v>0</v>
      </c>
      <c r="K33" s="8">
        <v>0</v>
      </c>
      <c r="L33" s="8">
        <v>1000000000</v>
      </c>
      <c r="M33" s="8">
        <v>1000000000</v>
      </c>
      <c r="N33" s="10">
        <f>+L33-M33</f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4">
        <f t="shared" si="0"/>
        <v>0</v>
      </c>
      <c r="U33" s="5">
        <v>0</v>
      </c>
      <c r="V33" s="5">
        <v>0</v>
      </c>
      <c r="W33" s="5">
        <v>0</v>
      </c>
    </row>
    <row r="34" spans="1:23" ht="54.95" customHeight="1" thickTop="1" thickBot="1" x14ac:dyDescent="0.3">
      <c r="A34" s="16" t="s">
        <v>28</v>
      </c>
      <c r="B34" s="16"/>
      <c r="C34" s="16"/>
      <c r="D34" s="16"/>
      <c r="E34" s="16"/>
      <c r="F34" s="16"/>
      <c r="G34" s="16"/>
      <c r="H34" s="17" t="s">
        <v>71</v>
      </c>
      <c r="I34" s="18">
        <f>SUM(I30:I33)</f>
        <v>56200000000</v>
      </c>
      <c r="J34" s="18">
        <f t="shared" ref="J34:S34" si="7">SUM(J30:J33)</f>
        <v>0</v>
      </c>
      <c r="K34" s="18">
        <f t="shared" si="7"/>
        <v>0</v>
      </c>
      <c r="L34" s="18">
        <f t="shared" si="7"/>
        <v>56200000000</v>
      </c>
      <c r="M34" s="18">
        <f t="shared" si="7"/>
        <v>1988000000</v>
      </c>
      <c r="N34" s="18">
        <f t="shared" si="7"/>
        <v>54212000000</v>
      </c>
      <c r="O34" s="18">
        <f t="shared" si="7"/>
        <v>54186652392.190002</v>
      </c>
      <c r="P34" s="18">
        <f t="shared" si="7"/>
        <v>25347607.809999999</v>
      </c>
      <c r="Q34" s="18">
        <f t="shared" si="7"/>
        <v>53965515853.190002</v>
      </c>
      <c r="R34" s="18">
        <f t="shared" si="7"/>
        <v>5254622145.6900005</v>
      </c>
      <c r="S34" s="18">
        <f t="shared" si="7"/>
        <v>5254622145.6900005</v>
      </c>
      <c r="T34" s="19">
        <f t="shared" si="0"/>
        <v>246484146.80999756</v>
      </c>
      <c r="U34" s="20">
        <f t="shared" si="1"/>
        <v>0.99545332865767733</v>
      </c>
      <c r="V34" s="20">
        <f t="shared" si="2"/>
        <v>9.6927288159263644E-2</v>
      </c>
      <c r="W34" s="20">
        <f t="shared" si="3"/>
        <v>9.6927288159263644E-2</v>
      </c>
    </row>
    <row r="35" spans="1:23" ht="85.5" customHeight="1" thickTop="1" thickBot="1" x14ac:dyDescent="0.3">
      <c r="A35" s="6" t="s">
        <v>28</v>
      </c>
      <c r="B35" s="6" t="s">
        <v>57</v>
      </c>
      <c r="C35" s="6" t="s">
        <v>30</v>
      </c>
      <c r="D35" s="6" t="s">
        <v>18</v>
      </c>
      <c r="E35" s="6" t="s">
        <v>19</v>
      </c>
      <c r="F35" s="6" t="s">
        <v>20</v>
      </c>
      <c r="G35" s="6" t="s">
        <v>21</v>
      </c>
      <c r="H35" s="7" t="s">
        <v>58</v>
      </c>
      <c r="I35" s="8">
        <v>1100000000</v>
      </c>
      <c r="J35" s="8">
        <v>0</v>
      </c>
      <c r="K35" s="8">
        <v>0</v>
      </c>
      <c r="L35" s="8">
        <v>1100000000</v>
      </c>
      <c r="M35" s="8">
        <v>0</v>
      </c>
      <c r="N35" s="10">
        <f>+L35-M35</f>
        <v>1100000000</v>
      </c>
      <c r="O35" s="8">
        <v>1100000000</v>
      </c>
      <c r="P35" s="8">
        <v>0</v>
      </c>
      <c r="Q35" s="8">
        <v>746271622.63999999</v>
      </c>
      <c r="R35" s="8">
        <v>416415944.47000003</v>
      </c>
      <c r="S35" s="8">
        <v>416415944.47000003</v>
      </c>
      <c r="T35" s="4">
        <f t="shared" si="0"/>
        <v>353728377.36000001</v>
      </c>
      <c r="U35" s="5">
        <f t="shared" si="1"/>
        <v>0.67842874785454543</v>
      </c>
      <c r="V35" s="5">
        <f t="shared" si="2"/>
        <v>0.37855994951818184</v>
      </c>
      <c r="W35" s="5">
        <f t="shared" si="3"/>
        <v>0.37855994951818184</v>
      </c>
    </row>
    <row r="36" spans="1:23" ht="89.25" customHeight="1" thickTop="1" thickBot="1" x14ac:dyDescent="0.3">
      <c r="A36" s="6" t="s">
        <v>28</v>
      </c>
      <c r="B36" s="6" t="s">
        <v>57</v>
      </c>
      <c r="C36" s="6" t="s">
        <v>30</v>
      </c>
      <c r="D36" s="6" t="s">
        <v>18</v>
      </c>
      <c r="E36" s="6" t="s">
        <v>19</v>
      </c>
      <c r="F36" s="6" t="s">
        <v>24</v>
      </c>
      <c r="G36" s="6" t="s">
        <v>21</v>
      </c>
      <c r="H36" s="7" t="s">
        <v>58</v>
      </c>
      <c r="I36" s="8">
        <v>1000000000</v>
      </c>
      <c r="J36" s="8">
        <v>0</v>
      </c>
      <c r="K36" s="8">
        <v>0</v>
      </c>
      <c r="L36" s="8">
        <v>1000000000</v>
      </c>
      <c r="M36" s="8">
        <v>100000000</v>
      </c>
      <c r="N36" s="10">
        <f>+L36-M36</f>
        <v>900000000</v>
      </c>
      <c r="O36" s="8">
        <v>900000000</v>
      </c>
      <c r="P36" s="8">
        <v>0</v>
      </c>
      <c r="Q36" s="8">
        <v>883235902</v>
      </c>
      <c r="R36" s="8">
        <v>749834372</v>
      </c>
      <c r="S36" s="8">
        <v>733676552</v>
      </c>
      <c r="T36" s="4">
        <f t="shared" si="0"/>
        <v>16764098</v>
      </c>
      <c r="U36" s="5">
        <f t="shared" si="1"/>
        <v>0.98137322444444441</v>
      </c>
      <c r="V36" s="5">
        <f t="shared" si="2"/>
        <v>0.83314930222222228</v>
      </c>
      <c r="W36" s="5">
        <f t="shared" si="3"/>
        <v>0.81519616888888891</v>
      </c>
    </row>
    <row r="37" spans="1:23" ht="75" customHeight="1" thickTop="1" thickBot="1" x14ac:dyDescent="0.3">
      <c r="A37" s="6" t="s">
        <v>28</v>
      </c>
      <c r="B37" s="6" t="s">
        <v>57</v>
      </c>
      <c r="C37" s="6" t="s">
        <v>30</v>
      </c>
      <c r="D37" s="6" t="s">
        <v>22</v>
      </c>
      <c r="E37" s="6" t="s">
        <v>19</v>
      </c>
      <c r="F37" s="6" t="s">
        <v>20</v>
      </c>
      <c r="G37" s="6" t="s">
        <v>21</v>
      </c>
      <c r="H37" s="7" t="s">
        <v>59</v>
      </c>
      <c r="I37" s="8">
        <v>1027000000</v>
      </c>
      <c r="J37" s="8">
        <v>0</v>
      </c>
      <c r="K37" s="8">
        <v>0</v>
      </c>
      <c r="L37" s="8">
        <v>1027000000</v>
      </c>
      <c r="M37" s="8">
        <v>100000000</v>
      </c>
      <c r="N37" s="10">
        <f>+L37-M37</f>
        <v>927000000</v>
      </c>
      <c r="O37" s="8">
        <v>886103503.12</v>
      </c>
      <c r="P37" s="8">
        <v>40896496.880000003</v>
      </c>
      <c r="Q37" s="8">
        <v>780159860</v>
      </c>
      <c r="R37" s="8">
        <v>457939813</v>
      </c>
      <c r="S37" s="8">
        <v>457939813</v>
      </c>
      <c r="T37" s="4">
        <f t="shared" si="0"/>
        <v>146840140</v>
      </c>
      <c r="U37" s="5">
        <f t="shared" si="1"/>
        <v>0.84159639697950372</v>
      </c>
      <c r="V37" s="5">
        <f t="shared" si="2"/>
        <v>0.49400195577130529</v>
      </c>
      <c r="W37" s="5">
        <f t="shared" si="3"/>
        <v>0.49400195577130529</v>
      </c>
    </row>
    <row r="38" spans="1:23" ht="54.95" customHeight="1" thickTop="1" thickBot="1" x14ac:dyDescent="0.3">
      <c r="A38" s="16" t="s">
        <v>28</v>
      </c>
      <c r="B38" s="16"/>
      <c r="C38" s="16"/>
      <c r="D38" s="16"/>
      <c r="E38" s="16"/>
      <c r="F38" s="16"/>
      <c r="G38" s="16"/>
      <c r="H38" s="17" t="s">
        <v>72</v>
      </c>
      <c r="I38" s="21">
        <f>+I35+I36+I37</f>
        <v>3127000000</v>
      </c>
      <c r="J38" s="21">
        <f t="shared" ref="J38:S38" si="8">+J35+J36+J37</f>
        <v>0</v>
      </c>
      <c r="K38" s="21">
        <f t="shared" si="8"/>
        <v>0</v>
      </c>
      <c r="L38" s="21">
        <f t="shared" si="8"/>
        <v>3127000000</v>
      </c>
      <c r="M38" s="21">
        <f t="shared" si="8"/>
        <v>200000000</v>
      </c>
      <c r="N38" s="21">
        <f t="shared" si="8"/>
        <v>2927000000</v>
      </c>
      <c r="O38" s="21">
        <f t="shared" si="8"/>
        <v>2886103503.1199999</v>
      </c>
      <c r="P38" s="21">
        <f t="shared" si="8"/>
        <v>40896496.880000003</v>
      </c>
      <c r="Q38" s="21">
        <f t="shared" si="8"/>
        <v>2409667384.6399999</v>
      </c>
      <c r="R38" s="21">
        <f t="shared" si="8"/>
        <v>1624190129.47</v>
      </c>
      <c r="S38" s="21">
        <f t="shared" si="8"/>
        <v>1608032309.47</v>
      </c>
      <c r="T38" s="19">
        <f t="shared" si="0"/>
        <v>517332615.36000013</v>
      </c>
      <c r="U38" s="20">
        <f t="shared" si="1"/>
        <v>0.82325499987700712</v>
      </c>
      <c r="V38" s="20">
        <f t="shared" si="2"/>
        <v>0.55489925844550736</v>
      </c>
      <c r="W38" s="20">
        <f t="shared" si="3"/>
        <v>0.54937899196105233</v>
      </c>
    </row>
    <row r="39" spans="1:23" ht="54.95" customHeight="1" thickTop="1" thickBot="1" x14ac:dyDescent="0.3">
      <c r="A39" s="6"/>
      <c r="B39" s="6"/>
      <c r="C39" s="6"/>
      <c r="D39" s="6"/>
      <c r="E39" s="6"/>
      <c r="F39" s="6"/>
      <c r="G39" s="6"/>
      <c r="H39" s="7" t="s">
        <v>73</v>
      </c>
      <c r="I39" s="8">
        <f>+I9+I29+I34+I38</f>
        <v>113537000000</v>
      </c>
      <c r="J39" s="8">
        <f t="shared" ref="J39:S39" si="9">+J9+J29+J34+J38</f>
        <v>19222000000</v>
      </c>
      <c r="K39" s="8">
        <f t="shared" si="9"/>
        <v>11222000000</v>
      </c>
      <c r="L39" s="8">
        <f t="shared" si="9"/>
        <v>121537000000</v>
      </c>
      <c r="M39" s="8">
        <f t="shared" si="9"/>
        <v>3800000000</v>
      </c>
      <c r="N39" s="8">
        <f t="shared" si="9"/>
        <v>117737000000</v>
      </c>
      <c r="O39" s="8">
        <f t="shared" si="9"/>
        <v>117108650306.79001</v>
      </c>
      <c r="P39" s="8">
        <f t="shared" si="9"/>
        <v>628349693.20999992</v>
      </c>
      <c r="Q39" s="8">
        <f t="shared" si="9"/>
        <v>114799300261.23</v>
      </c>
      <c r="R39" s="8">
        <f t="shared" si="9"/>
        <v>37695077496.540001</v>
      </c>
      <c r="S39" s="8">
        <f t="shared" si="9"/>
        <v>37614996011.010002</v>
      </c>
      <c r="T39" s="4">
        <f t="shared" si="0"/>
        <v>2937699738.7700043</v>
      </c>
      <c r="U39" s="5">
        <f t="shared" si="1"/>
        <v>0.97504862754469701</v>
      </c>
      <c r="V39" s="5">
        <f t="shared" si="2"/>
        <v>0.32016339380602532</v>
      </c>
      <c r="W39" s="5">
        <f t="shared" si="3"/>
        <v>0.31948322117099981</v>
      </c>
    </row>
    <row r="40" spans="1:23" ht="15.75" thickTop="1" x14ac:dyDescent="0.25">
      <c r="A40" s="11" t="s">
        <v>76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2"/>
      <c r="U40" s="2"/>
      <c r="V40" s="2"/>
      <c r="W40" s="2"/>
    </row>
    <row r="41" spans="1:23" x14ac:dyDescent="0.25">
      <c r="A41" s="11" t="s">
        <v>77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2"/>
      <c r="U41" s="2"/>
      <c r="V41" s="2"/>
      <c r="W41" s="2"/>
    </row>
    <row r="42" spans="1:23" x14ac:dyDescent="0.25">
      <c r="A42" s="11" t="s">
        <v>78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U42" s="2"/>
      <c r="V42" s="2"/>
      <c r="W42" s="2"/>
    </row>
    <row r="43" spans="1:23" x14ac:dyDescent="0.25">
      <c r="A43" s="12" t="s">
        <v>79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U43" s="2"/>
      <c r="V43" s="2"/>
      <c r="W43" s="2"/>
    </row>
    <row r="44" spans="1:23" x14ac:dyDescent="0.25">
      <c r="A44" s="12" t="s">
        <v>80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U44" s="2"/>
      <c r="V44" s="2"/>
      <c r="W44" s="2"/>
    </row>
    <row r="45" spans="1:23" x14ac:dyDescent="0.25">
      <c r="A45" s="12" t="s">
        <v>81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U45" s="2"/>
      <c r="V45" s="2"/>
      <c r="W45" s="2"/>
    </row>
    <row r="46" spans="1:23" x14ac:dyDescent="0.25">
      <c r="A46" s="12" t="s">
        <v>82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2"/>
      <c r="P46" s="12"/>
      <c r="U46" s="2"/>
      <c r="V46" s="2"/>
      <c r="W46" s="2"/>
    </row>
    <row r="47" spans="1:23" x14ac:dyDescent="0.25">
      <c r="U47" s="2"/>
      <c r="V47" s="2"/>
      <c r="W47" s="2"/>
    </row>
    <row r="48" spans="1:23" x14ac:dyDescent="0.25">
      <c r="U48" s="2"/>
      <c r="V48" s="2"/>
      <c r="W48" s="2"/>
    </row>
    <row r="49" spans="21:23" x14ac:dyDescent="0.25">
      <c r="U49" s="2"/>
      <c r="V49" s="2"/>
      <c r="W49" s="2"/>
    </row>
    <row r="50" spans="21:23" x14ac:dyDescent="0.25">
      <c r="U50" s="2"/>
      <c r="V50" s="2"/>
      <c r="W50" s="2"/>
    </row>
    <row r="51" spans="21:23" x14ac:dyDescent="0.25">
      <c r="U51" s="2"/>
      <c r="V51" s="2"/>
      <c r="W51" s="2"/>
    </row>
    <row r="52" spans="21:23" x14ac:dyDescent="0.25">
      <c r="U52" s="2"/>
      <c r="V52" s="2"/>
      <c r="W52" s="2"/>
    </row>
    <row r="53" spans="21:23" x14ac:dyDescent="0.25">
      <c r="U53" s="2"/>
      <c r="V53" s="2"/>
      <c r="W53" s="2"/>
    </row>
    <row r="54" spans="21:23" x14ac:dyDescent="0.25">
      <c r="U54" s="2"/>
      <c r="V54" s="2"/>
      <c r="W54" s="2"/>
    </row>
    <row r="55" spans="21:23" x14ac:dyDescent="0.25">
      <c r="U55" s="2"/>
      <c r="V55" s="2"/>
      <c r="W55" s="2"/>
    </row>
    <row r="56" spans="21:23" x14ac:dyDescent="0.25">
      <c r="U56" s="2"/>
      <c r="V56" s="2"/>
      <c r="W56" s="2"/>
    </row>
    <row r="57" spans="21:23" x14ac:dyDescent="0.25">
      <c r="U57" s="2"/>
      <c r="V57" s="2"/>
      <c r="W57" s="2"/>
    </row>
    <row r="58" spans="21:23" x14ac:dyDescent="0.25">
      <c r="U58" s="2"/>
      <c r="V58" s="2"/>
      <c r="W58" s="2"/>
    </row>
    <row r="59" spans="21:23" x14ac:dyDescent="0.25">
      <c r="U59" s="2"/>
      <c r="V59" s="2"/>
      <c r="W59" s="2"/>
    </row>
    <row r="60" spans="21:23" x14ac:dyDescent="0.25">
      <c r="U60" s="2"/>
      <c r="V60" s="2"/>
      <c r="W60" s="2"/>
    </row>
    <row r="61" spans="21:23" x14ac:dyDescent="0.25">
      <c r="U61" s="2"/>
      <c r="V61" s="2"/>
      <c r="W61" s="2"/>
    </row>
    <row r="62" spans="21:23" x14ac:dyDescent="0.25">
      <c r="U62" s="2"/>
      <c r="V62" s="2"/>
      <c r="W62" s="2"/>
    </row>
    <row r="63" spans="21:23" x14ac:dyDescent="0.25">
      <c r="U63" s="2"/>
      <c r="V63" s="2"/>
      <c r="W63" s="2"/>
    </row>
    <row r="64" spans="21:23" x14ac:dyDescent="0.25">
      <c r="U64" s="2"/>
      <c r="V64" s="2"/>
      <c r="W64" s="2"/>
    </row>
    <row r="65" spans="21:23" x14ac:dyDescent="0.25">
      <c r="U65" s="2"/>
      <c r="V65" s="2"/>
      <c r="W65" s="2"/>
    </row>
    <row r="66" spans="21:23" x14ac:dyDescent="0.25">
      <c r="U66" s="2"/>
      <c r="V66" s="2"/>
      <c r="W66" s="2"/>
    </row>
    <row r="67" spans="21:23" x14ac:dyDescent="0.25">
      <c r="U67" s="2"/>
      <c r="V67" s="2"/>
      <c r="W67" s="2"/>
    </row>
    <row r="68" spans="21:23" x14ac:dyDescent="0.25">
      <c r="U68" s="2"/>
      <c r="V68" s="2"/>
      <c r="W68" s="2"/>
    </row>
    <row r="69" spans="21:23" x14ac:dyDescent="0.25">
      <c r="U69" s="2"/>
      <c r="V69" s="2"/>
      <c r="W69" s="2"/>
    </row>
    <row r="70" spans="21:23" x14ac:dyDescent="0.25">
      <c r="U70" s="2"/>
      <c r="V70" s="2"/>
      <c r="W70" s="2"/>
    </row>
    <row r="71" spans="21:23" x14ac:dyDescent="0.25">
      <c r="U71" s="2"/>
      <c r="V71" s="2"/>
      <c r="W71" s="2"/>
    </row>
  </sheetData>
  <mergeCells count="3">
    <mergeCell ref="A1:W1"/>
    <mergeCell ref="A2:W2"/>
    <mergeCell ref="A3:W3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2018-11-07T17:38:47Z</cp:lastPrinted>
  <dcterms:created xsi:type="dcterms:W3CDTF">2018-11-01T12:20:48Z</dcterms:created>
  <dcterms:modified xsi:type="dcterms:W3CDTF">2018-11-07T17:39:16Z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