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<sst xmlns="http://schemas.openxmlformats.org/spreadsheetml/2006/main" count="77" uniqueCount="40">
  <si>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</si>
  <si>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</si>
  <si>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</si>
  <si>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</si>
  <si>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</si>
  <si>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</si>
  <si>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</si>
  <si>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</si>
  <si>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</si>
  <si>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</si>
  <si>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</si>
  <si>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</si>
  <si>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</si>
  <si>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</si>
  <si>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</si>
  <si>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</si>
  <si>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</si>
  <si>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</si>
  <si>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</si>
  <si>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</si>
  <si>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</si>
  <si>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</si>
  <si>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</si>
  <si>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</si>
  <si>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</si>
  <si>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</si>
  <si>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</si>
  <si>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</si>
  <si>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</si>
  <si>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</si>
  <si>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</si>
  <si>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</si>
  <si>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APROPIACIÓN VIGENTE DESPUES DE BLOQUEOS</t>
  </si>
  <si>
    <t>APR.BLOQUEADA</t>
  </si>
  <si>
    <t>APLAZAMIENTOS</t>
  </si>
  <si>
    <t>APROPIACION VIGENTE DESPUES DE  APLAZAMIENTOS</t>
  </si>
  <si>
    <t xml:space="preserve">APROPIACIÓN VIGENTE DESPUES DE APLAZAMIENTOS </t>
  </si>
  <si>
    <t>INFORME DE EJECUCIÓN PRESUPUESTAL ACUMULADA OCTUBRE 31 DE 2018</t>
  </si>
  <si>
    <t xml:space="preserve">INFORME DE EJECUCIÓN PRESUPUESTAL ACUMULADA OCTUBRE 31 DE 2018 </t>
  </si>
  <si>
    <t>GENERADO : NOVIEMBRE 01 DE 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</si>
</sst>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8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b/>
      <sz val="14"/>
      <name val="Arial Narrow"/>
      <family val="2"/>
    </font>
    <font>
      <sz val="14"/>
      <name val="Arial"/>
      <family val="2"/>
    </font>
    <font>
      <sz val="11"/>
      <name val="Calibri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9"/>
      <color rgb="FF000000"/>
      <name val="Arial"/>
      <family val="2"/>
    </font>
    <font>
      <sz val="11"/>
      <color theme="1" tint="0.04998999834060669"/>
      <name val="Arial"/>
      <family val="2"/>
    </font>
    <font>
      <b/>
      <sz val="10"/>
      <color theme="1" tint="0.04998999834060669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99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9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0" fontId="5" fillId="33" borderId="1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11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10" fontId="9" fillId="0" borderId="11" xfId="0" applyNumberFormat="1" applyFont="1" applyFill="1" applyBorder="1" applyAlignment="1">
      <alignment horizontal="right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10" fontId="7" fillId="33" borderId="14" xfId="0" applyNumberFormat="1" applyFont="1" applyFill="1" applyBorder="1" applyAlignment="1">
      <alignment horizontal="right" vertical="center" wrapText="1"/>
    </xf>
    <xf numFmtId="10" fontId="7" fillId="33" borderId="13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10" fontId="63" fillId="33" borderId="0" xfId="0" applyNumberFormat="1" applyFont="1" applyFill="1" applyBorder="1" applyAlignment="1">
      <alignment horizontal="right" vertical="center" wrapText="1"/>
    </xf>
    <xf numFmtId="10" fontId="63" fillId="0" borderId="0" xfId="0" applyNumberFormat="1" applyFont="1" applyFill="1" applyBorder="1" applyAlignment="1">
      <alignment horizontal="right" vertical="center" wrapText="1"/>
    </xf>
    <xf numFmtId="10" fontId="63" fillId="33" borderId="14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64" fillId="0" borderId="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192" fontId="65" fillId="34" borderId="18" xfId="0" applyNumberFormat="1" applyFont="1" applyFill="1" applyBorder="1" applyAlignment="1">
      <alignment horizontal="right" vertical="center" wrapText="1" readingOrder="1"/>
    </xf>
    <xf numFmtId="3" fontId="0" fillId="0" borderId="0" xfId="0" applyNumberFormat="1" applyAlignment="1">
      <alignment/>
    </xf>
    <xf numFmtId="4" fontId="9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66" fillId="35" borderId="19" xfId="0" applyFont="1" applyFill="1" applyBorder="1" applyAlignment="1">
      <alignment/>
    </xf>
    <xf numFmtId="0" fontId="67" fillId="35" borderId="20" xfId="0" applyFont="1" applyFill="1" applyBorder="1" applyAlignment="1">
      <alignment horizontal="center" vertical="center"/>
    </xf>
    <xf numFmtId="4" fontId="67" fillId="35" borderId="20" xfId="0" applyNumberFormat="1" applyFont="1" applyFill="1" applyBorder="1" applyAlignment="1">
      <alignment horizontal="center" vertical="justify" wrapText="1"/>
    </xf>
    <xf numFmtId="0" fontId="67" fillId="35" borderId="20" xfId="0" applyFont="1" applyFill="1" applyBorder="1" applyAlignment="1">
      <alignment horizontal="center" vertical="justify" wrapText="1"/>
    </xf>
    <xf numFmtId="0" fontId="67" fillId="35" borderId="19" xfId="0" applyFont="1" applyFill="1" applyBorder="1" applyAlignment="1">
      <alignment horizontal="center" vertical="justify" wrapText="1"/>
    </xf>
    <xf numFmtId="0" fontId="63" fillId="35" borderId="20" xfId="0" applyFont="1" applyFill="1" applyBorder="1" applyAlignment="1">
      <alignment horizontal="center" vertical="justify" wrapText="1"/>
    </xf>
    <xf numFmtId="0" fontId="63" fillId="35" borderId="20" xfId="0" applyFont="1" applyFill="1" applyBorder="1" applyAlignment="1">
      <alignment horizontal="center" vertical="justify"/>
    </xf>
    <xf numFmtId="0" fontId="63" fillId="35" borderId="21" xfId="0" applyFont="1" applyFill="1" applyBorder="1" applyAlignment="1">
      <alignment horizontal="center" vertical="justify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2.57421875" style="0" customWidth="1"/>
    <col min="2" max="2" width="21.00390625" style="0" customWidth="1"/>
    <col min="3" max="3" width="17.28125" style="0" customWidth="1"/>
    <col min="4" max="4" width="17.140625" style="0" customWidth="1"/>
    <col min="5" max="5" width="15.8515625" style="0" customWidth="1"/>
    <col min="6" max="7" width="17.140625" style="0" customWidth="1"/>
    <col min="8" max="8" width="17.57421875" style="0" customWidth="1"/>
    <col min="9" max="9" width="18.140625" style="0" customWidth="1"/>
    <col min="10" max="10" width="17.140625" style="0" customWidth="1"/>
    <col min="11" max="11" width="8.28125" style="0" customWidth="1"/>
    <col min="12" max="12" width="8.140625" style="0" customWidth="1"/>
    <col min="13" max="13" width="8.421875" style="0" customWidth="1"/>
  </cols>
  <sheetData>
    <row r="1" spans="1:13" ht="18">
      <c r="A1" s="86" t="s">
        <v>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8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3:13" ht="18" customHeight="1" thickBot="1">
      <c r="C4" s="1"/>
      <c r="D4" s="1"/>
      <c r="E4" s="1"/>
      <c r="F4" s="1"/>
      <c r="G4" s="1"/>
      <c r="H4" s="1"/>
      <c r="I4" s="1"/>
      <c r="J4" s="76" t="s">
        <v>39</v>
      </c>
      <c r="K4" s="76"/>
      <c r="L4" s="76"/>
      <c r="M4" s="76"/>
    </row>
    <row r="5" spans="1:13" ht="46.5" customHeight="1" thickBot="1">
      <c r="A5" s="78"/>
      <c r="B5" s="79" t="s">
        <v>8</v>
      </c>
      <c r="C5" s="80" t="s">
        <v>25</v>
      </c>
      <c r="D5" s="81" t="s">
        <v>12</v>
      </c>
      <c r="E5" s="80" t="s">
        <v>34</v>
      </c>
      <c r="F5" s="80" t="s">
        <v>36</v>
      </c>
      <c r="G5" s="81" t="s">
        <v>19</v>
      </c>
      <c r="H5" s="81" t="s">
        <v>17</v>
      </c>
      <c r="I5" s="81" t="s">
        <v>22</v>
      </c>
      <c r="J5" s="82" t="s">
        <v>13</v>
      </c>
      <c r="K5" s="83" t="s">
        <v>16</v>
      </c>
      <c r="L5" s="84" t="s">
        <v>14</v>
      </c>
      <c r="M5" s="85" t="s">
        <v>15</v>
      </c>
    </row>
    <row r="6" spans="1:13" ht="10.5" customHeight="1">
      <c r="A6" s="60"/>
      <c r="B6" s="61"/>
      <c r="C6" s="61"/>
      <c r="D6" s="67"/>
      <c r="E6" s="67"/>
      <c r="F6" s="67"/>
      <c r="G6" s="67"/>
      <c r="H6" s="67"/>
      <c r="I6" s="67"/>
      <c r="J6" s="60"/>
      <c r="K6" s="67"/>
      <c r="L6" s="67"/>
      <c r="M6" s="68"/>
    </row>
    <row r="7" spans="1:13" ht="23.25" customHeight="1">
      <c r="A7" s="6" t="s">
        <v>4</v>
      </c>
      <c r="B7" s="46" t="s">
        <v>0</v>
      </c>
      <c r="C7" s="36">
        <f>+C23+C38</f>
        <v>363058641598</v>
      </c>
      <c r="D7" s="36">
        <f aca="true" t="shared" si="0" ref="D7:I7">SUM(D8:D11)</f>
        <v>366776641598</v>
      </c>
      <c r="E7" s="36">
        <f t="shared" si="0"/>
        <v>3300000000</v>
      </c>
      <c r="F7" s="36">
        <f t="shared" si="0"/>
        <v>363476641598</v>
      </c>
      <c r="G7" s="36">
        <f t="shared" si="0"/>
        <v>326020269114.67</v>
      </c>
      <c r="H7" s="36">
        <f t="shared" si="0"/>
        <v>297943437008.82996</v>
      </c>
      <c r="I7" s="36">
        <f t="shared" si="0"/>
        <v>288419395093.08997</v>
      </c>
      <c r="J7" s="18">
        <f>+F7-G7</f>
        <v>37456372483.33002</v>
      </c>
      <c r="K7" s="43">
        <f>+G7/F7</f>
        <v>0.8969497123153344</v>
      </c>
      <c r="L7" s="43">
        <f>+H7/F7</f>
        <v>0.8197044951745515</v>
      </c>
      <c r="M7" s="7">
        <f>+I7/F7</f>
        <v>0.7935018707806751</v>
      </c>
    </row>
    <row r="8" spans="1:13" ht="21.75" customHeight="1">
      <c r="A8" s="11"/>
      <c r="B8" s="47" t="s">
        <v>1</v>
      </c>
      <c r="C8" s="37">
        <f>+C24+C39</f>
        <v>54176937657</v>
      </c>
      <c r="D8" s="37">
        <f aca="true" t="shared" si="1" ref="D8:I10">+D24+D39</f>
        <v>56954595069</v>
      </c>
      <c r="E8" s="37">
        <f t="shared" si="1"/>
        <v>0</v>
      </c>
      <c r="F8" s="37">
        <f t="shared" si="1"/>
        <v>56954595069</v>
      </c>
      <c r="G8" s="37">
        <f t="shared" si="1"/>
        <v>45739367860.53</v>
      </c>
      <c r="H8" s="37">
        <f t="shared" si="1"/>
        <v>43722775795.2</v>
      </c>
      <c r="I8" s="37">
        <f t="shared" si="1"/>
        <v>43623478583.57</v>
      </c>
      <c r="J8" s="58">
        <f>+F8-G8</f>
        <v>11215227208.470001</v>
      </c>
      <c r="K8" s="59">
        <f>+G8/F8</f>
        <v>0.8030847696330234</v>
      </c>
      <c r="L8" s="59">
        <f>+H8/F8</f>
        <v>0.7676777570313726</v>
      </c>
      <c r="M8" s="24">
        <f>+I8/F8</f>
        <v>0.7659343118974076</v>
      </c>
    </row>
    <row r="9" spans="1:13" ht="24" customHeight="1">
      <c r="A9" s="11"/>
      <c r="B9" s="47" t="s">
        <v>2</v>
      </c>
      <c r="C9" s="37">
        <f>+C25+C40</f>
        <v>30513168000</v>
      </c>
      <c r="D9" s="37">
        <f t="shared" si="1"/>
        <v>32106506359</v>
      </c>
      <c r="E9" s="37">
        <f t="shared" si="1"/>
        <v>0</v>
      </c>
      <c r="F9" s="37">
        <f t="shared" si="1"/>
        <v>32106506359</v>
      </c>
      <c r="G9" s="37">
        <f t="shared" si="1"/>
        <v>30051383775.23</v>
      </c>
      <c r="H9" s="37">
        <f t="shared" si="1"/>
        <v>27293488726.62</v>
      </c>
      <c r="I9" s="37">
        <f t="shared" si="1"/>
        <v>27117156507.879997</v>
      </c>
      <c r="J9" s="58">
        <f>+F9-G9</f>
        <v>2055122583.7700005</v>
      </c>
      <c r="K9" s="59">
        <f>+G9/F9</f>
        <v>0.9359904637150309</v>
      </c>
      <c r="L9" s="59">
        <f>+H9/F9</f>
        <v>0.85009214087129</v>
      </c>
      <c r="M9" s="24">
        <f>+I9/F9</f>
        <v>0.8446000385301529</v>
      </c>
    </row>
    <row r="10" spans="1:13" ht="25.5" customHeight="1">
      <c r="A10" s="11"/>
      <c r="B10" s="47" t="s">
        <v>9</v>
      </c>
      <c r="C10" s="37">
        <f>+C26+C41</f>
        <v>86450827845</v>
      </c>
      <c r="D10" s="37">
        <f t="shared" si="1"/>
        <v>83797832074</v>
      </c>
      <c r="E10" s="37">
        <f t="shared" si="1"/>
        <v>3300000000</v>
      </c>
      <c r="F10" s="37">
        <f t="shared" si="1"/>
        <v>80497832074</v>
      </c>
      <c r="G10" s="37">
        <f t="shared" si="1"/>
        <v>56311809382.91</v>
      </c>
      <c r="H10" s="37">
        <f t="shared" si="1"/>
        <v>56264627073.38</v>
      </c>
      <c r="I10" s="37">
        <f t="shared" si="1"/>
        <v>56264627073.38</v>
      </c>
      <c r="J10" s="58">
        <f>+F10-G10</f>
        <v>24186022691.089996</v>
      </c>
      <c r="K10" s="59">
        <f>+G10/F10</f>
        <v>0.6995444216577623</v>
      </c>
      <c r="L10" s="59">
        <f>+H10/F10</f>
        <v>0.6989582902264633</v>
      </c>
      <c r="M10" s="24">
        <f>+I10/F10</f>
        <v>0.6989582902264633</v>
      </c>
    </row>
    <row r="11" spans="1:14" ht="24.75" customHeight="1">
      <c r="A11" s="11"/>
      <c r="B11" s="47" t="s">
        <v>10</v>
      </c>
      <c r="C11" s="37">
        <f aca="true" t="shared" si="2" ref="C11:I11">+C27</f>
        <v>191917708096</v>
      </c>
      <c r="D11" s="37">
        <f t="shared" si="2"/>
        <v>193917708096</v>
      </c>
      <c r="E11" s="37">
        <f>+E27</f>
        <v>0</v>
      </c>
      <c r="F11" s="37">
        <f>+F27</f>
        <v>193917708096</v>
      </c>
      <c r="G11" s="37">
        <f>+G27</f>
        <v>193917708096</v>
      </c>
      <c r="H11" s="37">
        <f t="shared" si="2"/>
        <v>170662545413.63</v>
      </c>
      <c r="I11" s="37">
        <f t="shared" si="2"/>
        <v>161414132928.26</v>
      </c>
      <c r="J11" s="58">
        <f>+F11-G11</f>
        <v>0</v>
      </c>
      <c r="K11" s="59">
        <f>+G11/F11</f>
        <v>1</v>
      </c>
      <c r="L11" s="59">
        <f>+H11/F11</f>
        <v>0.8800771579310467</v>
      </c>
      <c r="M11" s="24">
        <f>+I11/F11</f>
        <v>0.8323846981955412</v>
      </c>
      <c r="N11" s="73"/>
    </row>
    <row r="12" spans="1:13" ht="6.75" customHeight="1">
      <c r="A12" s="11"/>
      <c r="B12" s="38"/>
      <c r="C12" s="37"/>
      <c r="D12" s="37"/>
      <c r="E12" s="37"/>
      <c r="F12" s="37"/>
      <c r="G12" s="37"/>
      <c r="H12" s="37"/>
      <c r="I12" s="37"/>
      <c r="J12" s="19"/>
      <c r="K12" s="8"/>
      <c r="L12" s="44"/>
      <c r="M12" s="9"/>
    </row>
    <row r="13" spans="1:13" ht="37.5" customHeight="1">
      <c r="A13" s="10" t="s">
        <v>5</v>
      </c>
      <c r="B13" s="46" t="s">
        <v>3</v>
      </c>
      <c r="C13" s="36">
        <f aca="true" t="shared" si="3" ref="C13:I13">+C29+C42</f>
        <v>113537000000</v>
      </c>
      <c r="D13" s="36">
        <f t="shared" si="3"/>
        <v>121537000000</v>
      </c>
      <c r="E13" s="36">
        <f t="shared" si="3"/>
        <v>3800000000</v>
      </c>
      <c r="F13" s="36">
        <f t="shared" si="3"/>
        <v>117737000000</v>
      </c>
      <c r="G13" s="36">
        <f t="shared" si="3"/>
        <v>114799300261.23</v>
      </c>
      <c r="H13" s="36">
        <f t="shared" si="3"/>
        <v>37695077496.54</v>
      </c>
      <c r="I13" s="36">
        <f t="shared" si="3"/>
        <v>37614996011.01</v>
      </c>
      <c r="J13" s="18">
        <f>+F13-G13</f>
        <v>2937699738.7700043</v>
      </c>
      <c r="K13" s="43">
        <f>+G13/F13</f>
        <v>0.975048627544697</v>
      </c>
      <c r="L13" s="43">
        <f>+H13/F13</f>
        <v>0.3201633938060253</v>
      </c>
      <c r="M13" s="7">
        <f>+I13/F13</f>
        <v>0.3194832211709998</v>
      </c>
    </row>
    <row r="14" spans="1:13" ht="11.25" customHeight="1">
      <c r="A14" s="5"/>
      <c r="B14" s="39"/>
      <c r="C14" s="40"/>
      <c r="D14" s="41"/>
      <c r="E14" s="41"/>
      <c r="F14" s="41"/>
      <c r="G14" s="41"/>
      <c r="H14" s="41"/>
      <c r="I14" s="41"/>
      <c r="J14" s="19"/>
      <c r="K14" s="8"/>
      <c r="L14" s="8"/>
      <c r="M14" s="9"/>
    </row>
    <row r="15" spans="1:13" ht="19.5" customHeight="1" thickBot="1">
      <c r="A15" s="12" t="s">
        <v>6</v>
      </c>
      <c r="B15" s="48" t="s">
        <v>7</v>
      </c>
      <c r="C15" s="42">
        <f>+C31+C44</f>
        <v>476595641598</v>
      </c>
      <c r="D15" s="42">
        <f>+D7+D13</f>
        <v>488313641598</v>
      </c>
      <c r="E15" s="42">
        <f>+E7+E13</f>
        <v>7100000000</v>
      </c>
      <c r="F15" s="42">
        <f>+F31+F44</f>
        <v>481213641598</v>
      </c>
      <c r="G15" s="42">
        <f>+G7+G13</f>
        <v>440819569375.89996</v>
      </c>
      <c r="H15" s="42">
        <f>+H7+H13</f>
        <v>335638514505.36993</v>
      </c>
      <c r="I15" s="42">
        <f>+I7+I13</f>
        <v>326034391104.1</v>
      </c>
      <c r="J15" s="20">
        <f>+F15-G15</f>
        <v>40394072222.10004</v>
      </c>
      <c r="K15" s="45">
        <f>+G15/F15</f>
        <v>0.9160579236948466</v>
      </c>
      <c r="L15" s="45">
        <f>+H15/F15</f>
        <v>0.6974833743091561</v>
      </c>
      <c r="M15" s="13">
        <f>+I15/F15</f>
        <v>0.6775252464194793</v>
      </c>
    </row>
    <row r="16" spans="3:13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88" t="s">
        <v>26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ht="15" customHeight="1">
      <c r="A18" s="88" t="s">
        <v>38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ht="11.25" customHeight="1" hidden="1" thickBo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3:13" ht="18.75" customHeight="1" thickBot="1">
      <c r="C20" s="1"/>
      <c r="D20" s="1"/>
      <c r="E20" s="1"/>
      <c r="F20" s="1"/>
      <c r="G20" s="1"/>
      <c r="H20" s="1"/>
      <c r="I20" s="2"/>
      <c r="J20" s="22"/>
      <c r="K20" s="22"/>
      <c r="L20" s="22"/>
      <c r="M20" s="22"/>
    </row>
    <row r="21" spans="1:13" ht="48.75" customHeight="1" thickBot="1">
      <c r="A21" s="78"/>
      <c r="B21" s="79" t="s">
        <v>8</v>
      </c>
      <c r="C21" s="80" t="s">
        <v>25</v>
      </c>
      <c r="D21" s="80" t="s">
        <v>12</v>
      </c>
      <c r="E21" s="80" t="s">
        <v>34</v>
      </c>
      <c r="F21" s="80" t="s">
        <v>35</v>
      </c>
      <c r="G21" s="80" t="s">
        <v>19</v>
      </c>
      <c r="H21" s="80" t="s">
        <v>23</v>
      </c>
      <c r="I21" s="80" t="s">
        <v>18</v>
      </c>
      <c r="J21" s="82" t="s">
        <v>13</v>
      </c>
      <c r="K21" s="83" t="s">
        <v>16</v>
      </c>
      <c r="L21" s="84" t="s">
        <v>14</v>
      </c>
      <c r="M21" s="85" t="s">
        <v>15</v>
      </c>
    </row>
    <row r="22" spans="1:13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5"/>
      <c r="K22" s="66"/>
      <c r="L22" s="66"/>
      <c r="M22" s="74"/>
    </row>
    <row r="23" spans="1:13" ht="19.5" customHeight="1">
      <c r="A23" s="6" t="s">
        <v>4</v>
      </c>
      <c r="B23" s="49" t="s">
        <v>0</v>
      </c>
      <c r="C23" s="36">
        <f aca="true" t="shared" si="4" ref="C23:I23">SUM(C24:C27)</f>
        <v>349154111598</v>
      </c>
      <c r="D23" s="36">
        <f>SUM(D24:D27)</f>
        <v>352872111598</v>
      </c>
      <c r="E23" s="36">
        <f>SUM(E24:E27)</f>
        <v>3300000000</v>
      </c>
      <c r="F23" s="36">
        <f>+D23-E23</f>
        <v>349572111598</v>
      </c>
      <c r="G23" s="36">
        <f t="shared" si="4"/>
        <v>315117518251.16003</v>
      </c>
      <c r="H23" s="36">
        <f t="shared" si="4"/>
        <v>287398542007.57</v>
      </c>
      <c r="I23" s="36">
        <f t="shared" si="4"/>
        <v>277874500091.83</v>
      </c>
      <c r="J23" s="25">
        <f>+F23-G23</f>
        <v>34454593346.839966</v>
      </c>
      <c r="K23" s="26">
        <f>+G23/F23</f>
        <v>0.9014378086703267</v>
      </c>
      <c r="L23" s="26">
        <f>+H23/F23</f>
        <v>0.822143793719082</v>
      </c>
      <c r="M23" s="27">
        <f>+I23/F23</f>
        <v>0.7948989375084343</v>
      </c>
    </row>
    <row r="24" spans="1:13" ht="19.5" customHeight="1">
      <c r="A24" s="11"/>
      <c r="B24" s="50" t="s">
        <v>1</v>
      </c>
      <c r="C24" s="37">
        <v>43192000000</v>
      </c>
      <c r="D24" s="37">
        <v>44910000000</v>
      </c>
      <c r="E24" s="37"/>
      <c r="F24" s="71">
        <f aca="true" t="shared" si="5" ref="F24:F31">+D24-E24</f>
        <v>44910000000</v>
      </c>
      <c r="G24" s="37">
        <v>36486369355.71</v>
      </c>
      <c r="H24" s="37">
        <v>34491210994.38</v>
      </c>
      <c r="I24" s="37">
        <v>34391913782.75</v>
      </c>
      <c r="J24" s="57">
        <f>+F24-G24</f>
        <v>8423630644.290001</v>
      </c>
      <c r="K24" s="30">
        <f>+G24/F24</f>
        <v>0.8124330740527722</v>
      </c>
      <c r="L24" s="30">
        <f>+H24/F24</f>
        <v>0.7680073701710086</v>
      </c>
      <c r="M24" s="31">
        <f>+I24/F24</f>
        <v>0.765796343414607</v>
      </c>
    </row>
    <row r="25" spans="1:13" ht="19.5" customHeight="1">
      <c r="A25" s="11"/>
      <c r="B25" s="50" t="s">
        <v>2</v>
      </c>
      <c r="C25" s="37">
        <v>28739350000</v>
      </c>
      <c r="D25" s="37">
        <v>30246571428</v>
      </c>
      <c r="E25" s="37"/>
      <c r="F25" s="71">
        <f>+D25-E25</f>
        <v>30246571428</v>
      </c>
      <c r="G25" s="37">
        <v>28401631416.54</v>
      </c>
      <c r="H25" s="37">
        <v>25980158526.18</v>
      </c>
      <c r="I25" s="37">
        <v>25803826307.44</v>
      </c>
      <c r="J25" s="57">
        <f>+F25-G25</f>
        <v>1844940011.459999</v>
      </c>
      <c r="K25" s="30">
        <f>+G25/F25</f>
        <v>0.9390033341183228</v>
      </c>
      <c r="L25" s="30">
        <f>+H25/F25</f>
        <v>0.8589455696829665</v>
      </c>
      <c r="M25" s="31">
        <f>+I25/F25</f>
        <v>0.8531157446676009</v>
      </c>
    </row>
    <row r="26" spans="1:13" ht="19.5" customHeight="1">
      <c r="A26" s="11"/>
      <c r="B26" s="50" t="s">
        <v>9</v>
      </c>
      <c r="C26" s="37">
        <v>85305053502</v>
      </c>
      <c r="D26" s="37">
        <v>83797832074</v>
      </c>
      <c r="E26" s="37">
        <v>3300000000</v>
      </c>
      <c r="F26" s="71">
        <f t="shared" si="5"/>
        <v>80497832074</v>
      </c>
      <c r="G26" s="37">
        <v>56311809382.91</v>
      </c>
      <c r="H26" s="37">
        <v>56264627073.38</v>
      </c>
      <c r="I26" s="37">
        <v>56264627073.38</v>
      </c>
      <c r="J26" s="57">
        <f>+F26-G26</f>
        <v>24186022691.089996</v>
      </c>
      <c r="K26" s="30">
        <f>+G26/F26</f>
        <v>0.6995444216577623</v>
      </c>
      <c r="L26" s="30">
        <f>+H26/F26</f>
        <v>0.6989582902264633</v>
      </c>
      <c r="M26" s="31">
        <f>+I26/F26</f>
        <v>0.6989582902264633</v>
      </c>
    </row>
    <row r="27" spans="1:13" ht="19.5" customHeight="1">
      <c r="A27" s="11"/>
      <c r="B27" s="50" t="s">
        <v>10</v>
      </c>
      <c r="C27" s="37">
        <v>191917708096</v>
      </c>
      <c r="D27" s="37">
        <v>193917708096</v>
      </c>
      <c r="E27" s="37"/>
      <c r="F27" s="71">
        <f t="shared" si="5"/>
        <v>193917708096</v>
      </c>
      <c r="G27" s="37">
        <v>193917708096</v>
      </c>
      <c r="H27" s="37">
        <v>170662545413.63</v>
      </c>
      <c r="I27" s="37">
        <v>161414132928.26</v>
      </c>
      <c r="J27" s="57">
        <f>+F27-G27</f>
        <v>0</v>
      </c>
      <c r="K27" s="30">
        <f>+G27/F27</f>
        <v>1</v>
      </c>
      <c r="L27" s="30">
        <f>+H27/F27</f>
        <v>0.8800771579310467</v>
      </c>
      <c r="M27" s="31">
        <f>+I27/F27</f>
        <v>0.8323846981955412</v>
      </c>
    </row>
    <row r="28" spans="1:13" ht="8.25" customHeight="1" thickBot="1">
      <c r="A28" s="11"/>
      <c r="B28" s="51"/>
      <c r="C28" s="37"/>
      <c r="D28" s="37"/>
      <c r="E28" s="37"/>
      <c r="F28" s="71"/>
      <c r="G28" s="37"/>
      <c r="H28" s="37"/>
      <c r="I28" s="37"/>
      <c r="J28" s="28"/>
      <c r="K28" s="29"/>
      <c r="L28" s="29"/>
      <c r="M28" s="32"/>
    </row>
    <row r="29" spans="1:13" ht="19.5" customHeight="1" thickBot="1" thickTop="1">
      <c r="A29" s="10" t="s">
        <v>5</v>
      </c>
      <c r="B29" s="49" t="s">
        <v>3</v>
      </c>
      <c r="C29" s="36">
        <v>109465000000</v>
      </c>
      <c r="D29" s="36">
        <v>117465000000</v>
      </c>
      <c r="E29" s="72">
        <v>3800000000</v>
      </c>
      <c r="F29" s="36">
        <f t="shared" si="5"/>
        <v>113665000000</v>
      </c>
      <c r="G29" s="36">
        <v>111272791646.59</v>
      </c>
      <c r="H29" s="36">
        <v>35154894852.57</v>
      </c>
      <c r="I29" s="36">
        <v>35074813367.04</v>
      </c>
      <c r="J29" s="25">
        <f>+F29-G29</f>
        <v>2392208353.4100037</v>
      </c>
      <c r="K29" s="26">
        <f>+G29/F29</f>
        <v>0.978953870114723</v>
      </c>
      <c r="L29" s="26">
        <f>+H29/F29</f>
        <v>0.3092851348486341</v>
      </c>
      <c r="M29" s="27">
        <f>+I29/F29</f>
        <v>0.3085805953199314</v>
      </c>
    </row>
    <row r="30" spans="1:13" ht="10.5" customHeight="1" thickTop="1">
      <c r="A30" s="14"/>
      <c r="B30" s="52"/>
      <c r="C30" s="40"/>
      <c r="D30" s="40"/>
      <c r="E30" s="40"/>
      <c r="F30" s="71"/>
      <c r="G30" s="40" t="s">
        <v>28</v>
      </c>
      <c r="H30" s="40"/>
      <c r="I30" s="40"/>
      <c r="J30" s="28"/>
      <c r="K30" s="29"/>
      <c r="L30" s="29"/>
      <c r="M30" s="32"/>
    </row>
    <row r="31" spans="1:13" ht="19.5" customHeight="1" thickBot="1">
      <c r="A31" s="12" t="s">
        <v>6</v>
      </c>
      <c r="B31" s="53" t="s">
        <v>7</v>
      </c>
      <c r="C31" s="42">
        <f>+C23+C29</f>
        <v>458619111598</v>
      </c>
      <c r="D31" s="42">
        <f>+D23+D29</f>
        <v>470337111598</v>
      </c>
      <c r="E31" s="42">
        <f>+E23+E29</f>
        <v>7100000000</v>
      </c>
      <c r="F31" s="42">
        <f t="shared" si="5"/>
        <v>463237111598</v>
      </c>
      <c r="G31" s="42">
        <f>+G23+G29</f>
        <v>426390309897.75</v>
      </c>
      <c r="H31" s="42">
        <f>+H23+H29</f>
        <v>322553436860.14</v>
      </c>
      <c r="I31" s="42">
        <f>+I23+I29</f>
        <v>312949313458.87</v>
      </c>
      <c r="J31" s="33">
        <f>+F31-G31</f>
        <v>36846801700.25</v>
      </c>
      <c r="K31" s="34">
        <f>+G31/F31</f>
        <v>0.9204580099959135</v>
      </c>
      <c r="L31" s="34">
        <f>+H31/F31</f>
        <v>0.6963031000418936</v>
      </c>
      <c r="M31" s="35">
        <f>+I31/F31</f>
        <v>0.6755704705508339</v>
      </c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88" t="s">
        <v>27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12.75" customHeight="1">
      <c r="A34" s="88" t="s">
        <v>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15.75" customHeight="1" thickBot="1">
      <c r="A35" s="3"/>
      <c r="B35" s="3"/>
      <c r="C35" s="4"/>
      <c r="D35" s="4"/>
      <c r="E35" s="4"/>
      <c r="F35" s="4"/>
      <c r="G35" s="4"/>
      <c r="H35" s="4"/>
      <c r="I35" s="4"/>
      <c r="J35" s="21"/>
      <c r="K35" s="21"/>
      <c r="L35" s="21"/>
      <c r="M35" s="21"/>
    </row>
    <row r="36" spans="1:13" ht="54" customHeight="1" thickBot="1">
      <c r="A36" s="78"/>
      <c r="B36" s="79" t="s">
        <v>8</v>
      </c>
      <c r="C36" s="80" t="s">
        <v>25</v>
      </c>
      <c r="D36" s="80" t="s">
        <v>12</v>
      </c>
      <c r="E36" s="80" t="s">
        <v>33</v>
      </c>
      <c r="F36" s="80" t="s">
        <v>32</v>
      </c>
      <c r="G36" s="80" t="s">
        <v>20</v>
      </c>
      <c r="H36" s="80" t="s">
        <v>24</v>
      </c>
      <c r="I36" s="80" t="s">
        <v>21</v>
      </c>
      <c r="J36" s="82" t="s">
        <v>13</v>
      </c>
      <c r="K36" s="83" t="s">
        <v>16</v>
      </c>
      <c r="L36" s="84" t="s">
        <v>14</v>
      </c>
      <c r="M36" s="85" t="s">
        <v>15</v>
      </c>
    </row>
    <row r="37" spans="1:13" ht="12" customHeight="1">
      <c r="A37" s="60"/>
      <c r="B37" s="61"/>
      <c r="C37" s="62"/>
      <c r="D37" s="63"/>
      <c r="E37" s="63"/>
      <c r="F37" s="63"/>
      <c r="G37" s="63"/>
      <c r="H37" s="63"/>
      <c r="I37" s="63"/>
      <c r="J37" s="77"/>
      <c r="K37" s="64"/>
      <c r="L37" s="64"/>
      <c r="M37" s="75"/>
    </row>
    <row r="38" spans="1:13" ht="19.5" customHeight="1">
      <c r="A38" s="15" t="s">
        <v>4</v>
      </c>
      <c r="B38" s="54" t="s">
        <v>0</v>
      </c>
      <c r="C38" s="36">
        <f aca="true" t="shared" si="6" ref="C38:I38">+C39+C40+C41</f>
        <v>13904530000</v>
      </c>
      <c r="D38" s="36">
        <f t="shared" si="6"/>
        <v>13904530000</v>
      </c>
      <c r="E38" s="36">
        <f t="shared" si="6"/>
        <v>0</v>
      </c>
      <c r="F38" s="36">
        <f>+D38-E38</f>
        <v>13904530000</v>
      </c>
      <c r="G38" s="36">
        <f>+G39+G40+G41</f>
        <v>10902750863.51</v>
      </c>
      <c r="H38" s="36">
        <f t="shared" si="6"/>
        <v>10544895001.26</v>
      </c>
      <c r="I38" s="36">
        <f t="shared" si="6"/>
        <v>10544895001.26</v>
      </c>
      <c r="J38" s="25">
        <f>+D38-G38</f>
        <v>3001779136.49</v>
      </c>
      <c r="K38" s="26">
        <f>+G38/F38</f>
        <v>0.7841150231981951</v>
      </c>
      <c r="L38" s="26">
        <f>+H38/F38</f>
        <v>0.7583783846890186</v>
      </c>
      <c r="M38" s="27">
        <f>+I38/F38</f>
        <v>0.7583783846890186</v>
      </c>
    </row>
    <row r="39" spans="1:13" ht="19.5" customHeight="1">
      <c r="A39" s="17"/>
      <c r="B39" s="47" t="s">
        <v>1</v>
      </c>
      <c r="C39" s="37">
        <v>10984937657</v>
      </c>
      <c r="D39" s="37">
        <v>12044595069</v>
      </c>
      <c r="E39" s="37">
        <v>0</v>
      </c>
      <c r="F39" s="71">
        <f>+D39-E39</f>
        <v>12044595069</v>
      </c>
      <c r="G39" s="37">
        <v>9252998504.82</v>
      </c>
      <c r="H39" s="37">
        <v>9231564800.82</v>
      </c>
      <c r="I39" s="37">
        <v>9231564800.82</v>
      </c>
      <c r="J39" s="28">
        <f>+D39-G39</f>
        <v>2791596564.1800003</v>
      </c>
      <c r="K39" s="29">
        <f>+G39/F39</f>
        <v>0.7682282759870505</v>
      </c>
      <c r="L39" s="29">
        <f>+H39/F39</f>
        <v>0.7664487471712446</v>
      </c>
      <c r="M39" s="32">
        <f>+I39/F39</f>
        <v>0.7664487471712446</v>
      </c>
    </row>
    <row r="40" spans="1:13" ht="19.5" customHeight="1">
      <c r="A40" s="17"/>
      <c r="B40" s="47" t="s">
        <v>2</v>
      </c>
      <c r="C40" s="37">
        <v>1773818000</v>
      </c>
      <c r="D40" s="37">
        <v>1859934931</v>
      </c>
      <c r="E40" s="37">
        <v>0</v>
      </c>
      <c r="F40" s="71">
        <f>+D40-E40</f>
        <v>1859934931</v>
      </c>
      <c r="G40" s="37">
        <v>1649752358.69</v>
      </c>
      <c r="H40" s="37">
        <v>1313330200.44</v>
      </c>
      <c r="I40" s="37">
        <v>1313330200.44</v>
      </c>
      <c r="J40" s="28">
        <f>+D40-G40</f>
        <v>210182572.30999994</v>
      </c>
      <c r="K40" s="29">
        <f>+G40/F40</f>
        <v>0.8869946637342874</v>
      </c>
      <c r="L40" s="29">
        <f>+H40/F40</f>
        <v>0.7061162079115767</v>
      </c>
      <c r="M40" s="32">
        <f>+I40/F40</f>
        <v>0.7061162079115767</v>
      </c>
    </row>
    <row r="41" spans="1:13" ht="18" customHeight="1">
      <c r="A41" s="11"/>
      <c r="B41" s="55" t="s">
        <v>9</v>
      </c>
      <c r="C41" s="37">
        <v>1145774343</v>
      </c>
      <c r="D41" s="37">
        <v>0</v>
      </c>
      <c r="E41" s="37">
        <v>0</v>
      </c>
      <c r="F41" s="71">
        <f>+D41</f>
        <v>0</v>
      </c>
      <c r="G41" s="37">
        <v>0</v>
      </c>
      <c r="H41" s="37">
        <v>0</v>
      </c>
      <c r="I41" s="37">
        <v>0</v>
      </c>
      <c r="J41" s="28">
        <f>+D41-G41</f>
        <v>0</v>
      </c>
      <c r="K41" s="29">
        <v>0</v>
      </c>
      <c r="L41" s="29">
        <v>0</v>
      </c>
      <c r="M41" s="32">
        <v>0</v>
      </c>
    </row>
    <row r="42" spans="1:13" ht="19.5" customHeight="1">
      <c r="A42" s="15" t="s">
        <v>5</v>
      </c>
      <c r="B42" s="46" t="s">
        <v>3</v>
      </c>
      <c r="C42" s="36">
        <v>4072000000</v>
      </c>
      <c r="D42" s="36">
        <v>4072000000</v>
      </c>
      <c r="E42" s="36">
        <v>0</v>
      </c>
      <c r="F42" s="36">
        <f>+D42-E42</f>
        <v>4072000000</v>
      </c>
      <c r="G42" s="36">
        <v>3526508614.64</v>
      </c>
      <c r="H42" s="36">
        <v>2540182643.97</v>
      </c>
      <c r="I42" s="36">
        <v>2540182643.97</v>
      </c>
      <c r="J42" s="25">
        <f>+D42-G42</f>
        <v>545491385.3600001</v>
      </c>
      <c r="K42" s="26">
        <f>+G42/F42</f>
        <v>0.8660384613555991</v>
      </c>
      <c r="L42" s="26">
        <f>+H42/F42</f>
        <v>0.6238169557883103</v>
      </c>
      <c r="M42" s="27">
        <f>+I42/F42</f>
        <v>0.6238169557883103</v>
      </c>
    </row>
    <row r="43" spans="1:13" ht="9.75" customHeight="1">
      <c r="A43" s="5"/>
      <c r="B43" s="56"/>
      <c r="C43" s="41"/>
      <c r="D43" s="41"/>
      <c r="E43" s="41"/>
      <c r="F43" s="71"/>
      <c r="G43" s="41" t="s">
        <v>28</v>
      </c>
      <c r="H43" s="41"/>
      <c r="I43" s="41"/>
      <c r="J43" s="28"/>
      <c r="K43" s="29"/>
      <c r="L43" s="29"/>
      <c r="M43" s="32"/>
    </row>
    <row r="44" spans="1:13" ht="19.5" customHeight="1" thickBot="1">
      <c r="A44" s="16" t="s">
        <v>6</v>
      </c>
      <c r="B44" s="48" t="s">
        <v>7</v>
      </c>
      <c r="C44" s="42">
        <f aca="true" t="shared" si="7" ref="C44:I44">+C38+C42</f>
        <v>17976530000</v>
      </c>
      <c r="D44" s="42">
        <f t="shared" si="7"/>
        <v>17976530000</v>
      </c>
      <c r="E44" s="42">
        <f>+E38+E42</f>
        <v>0</v>
      </c>
      <c r="F44" s="42">
        <f>+D44-E44</f>
        <v>17976530000</v>
      </c>
      <c r="G44" s="42">
        <f t="shared" si="7"/>
        <v>14429259478.15</v>
      </c>
      <c r="H44" s="42">
        <f t="shared" si="7"/>
        <v>13085077645.23</v>
      </c>
      <c r="I44" s="42">
        <f t="shared" si="7"/>
        <v>13085077645.23</v>
      </c>
      <c r="J44" s="33">
        <f>+D44-G44</f>
        <v>3547270521.8500004</v>
      </c>
      <c r="K44" s="34">
        <f>+G44/F44</f>
        <v>0.8026721218249573</v>
      </c>
      <c r="L44" s="34">
        <f>+H44/F44</f>
        <v>0.7278978559950112</v>
      </c>
      <c r="M44" s="35">
        <f>+I44/F44</f>
        <v>0.7278978559950112</v>
      </c>
    </row>
    <row r="45" spans="3:8" ht="12.75">
      <c r="C45" s="1"/>
      <c r="H45" s="1"/>
    </row>
    <row r="46" spans="1:13" ht="12.75">
      <c r="A46" s="69" t="s">
        <v>29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ht="12.75">
      <c r="A47" s="69" t="s">
        <v>30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1:13" ht="12.75">
      <c r="A48" s="69" t="s">
        <v>31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1:13" ht="1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7:10" ht="12.75">
      <c r="G50" s="1"/>
      <c r="H50" s="1"/>
      <c r="I50" s="1"/>
      <c r="J50" s="1"/>
    </row>
    <row r="51" ht="12.75">
      <c r="J51" s="23"/>
    </row>
    <row r="52" ht="12.75">
      <c r="J52" s="23"/>
    </row>
    <row r="53" ht="12.75">
      <c r="J53" s="1"/>
    </row>
  </sheetData>
  <sheetProtection/>
  <mergeCells count="6">
    <mergeCell ref="A2:M2"/>
    <mergeCell ref="A1:M1"/>
    <mergeCell ref="A17:M17"/>
    <mergeCell ref="A18:M18"/>
    <mergeCell ref="A34:M34"/>
    <mergeCell ref="A33:M33"/>
  </mergeCells>
  <printOptions horizontalCentered="1"/>
  <pageMargins left="0.5905511811023623" right="0" top="0.3937007874015748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2018-11-07T15:55:08Z</cp:lastPrinted>
  <dcterms:created xsi:type="dcterms:W3CDTF">2011-02-09T13:24:23Z</dcterms:created>
  <dcterms:modified xsi:type="dcterms:W3CDTF">2018-11-07T17:22:37Z</dcterms:modified>
  <cp:category/>
  <cp:version/>
  <cp:contentType/>
  <cp:contentStatus/>
</cp:coreProperties>
</file>