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OVIEMBRE 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<sst xmlns="http://schemas.openxmlformats.org/spreadsheetml/2006/main" count="78" uniqueCount="40">
  <si>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</si>
  <si>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</si>
  <si>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</si>
  <si>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</si>
  <si>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</si>
  <si>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</si>
  <si>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</si>
  <si>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</si>
  <si>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</si>
  <si>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</si>
  <si>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</si>
  <si>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</si>
  <si>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</si>
  <si>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</si>
  <si>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</si>
  <si>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</si>
  <si>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</si>
  <si>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</si>
  <si>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</si>
  <si>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</si>
  <si>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</si>
  <si>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</si>
  <si>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</si>
  <si>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</si>
  <si>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</si>
  <si>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</si>
  <si>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</si>
  <si>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</si>
  <si>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</si>
  <si>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</si>
  <si>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</si>
  <si>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</si>
  <si>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APROPIACIÓN VIGENTE DESPUES DE BLOQUEOS</t>
  </si>
  <si>
    <t>APR.BLOQUEADA</t>
  </si>
  <si>
    <t>APLAZAMIENTOS</t>
  </si>
  <si>
    <t>APROPIACION VIGENTE DESPUES DE  APLAZAMIENTOS</t>
  </si>
  <si>
    <t xml:space="preserve">APROPIACIÓN VIGENTE DESPUES DE APLAZAMIENTOS </t>
  </si>
  <si>
    <t>,</t>
  </si>
  <si>
    <t>INFORME DE EJECUCIÓN PRESUPUESTAL ACUMULADA NOVIEMBRE 30 DE 2018</t>
  </si>
  <si>
    <t>FECHA DE GENERACIÓN : DICIEMBRE 03 DE 2018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</si>
</sst>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0"/>
      <color theme="1" tint="0.04998999834060669"/>
      <name val="Arial Narrow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0" fontId="4" fillId="0" borderId="10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10" fontId="9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33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9" fillId="0" borderId="19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4" fillId="34" borderId="20" xfId="0" applyFont="1" applyFill="1" applyBorder="1" applyAlignment="1">
      <alignment/>
    </xf>
    <xf numFmtId="0" fontId="65" fillId="34" borderId="21" xfId="0" applyFont="1" applyFill="1" applyBorder="1" applyAlignment="1">
      <alignment horizontal="center" vertical="center"/>
    </xf>
    <xf numFmtId="4" fontId="65" fillId="34" borderId="21" xfId="0" applyNumberFormat="1" applyFont="1" applyFill="1" applyBorder="1" applyAlignment="1">
      <alignment horizontal="center" vertical="justify" wrapText="1"/>
    </xf>
    <xf numFmtId="0" fontId="65" fillId="34" borderId="21" xfId="0" applyFont="1" applyFill="1" applyBorder="1" applyAlignment="1">
      <alignment horizontal="center" vertical="justify" wrapText="1"/>
    </xf>
    <xf numFmtId="0" fontId="65" fillId="34" borderId="20" xfId="0" applyFont="1" applyFill="1" applyBorder="1" applyAlignment="1">
      <alignment horizontal="center" vertical="justify" wrapText="1"/>
    </xf>
    <xf numFmtId="0" fontId="62" fillId="34" borderId="21" xfId="0" applyFont="1" applyFill="1" applyBorder="1" applyAlignment="1">
      <alignment horizontal="center" vertical="justify" wrapText="1"/>
    </xf>
    <xf numFmtId="0" fontId="62" fillId="34" borderId="21" xfId="0" applyFont="1" applyFill="1" applyBorder="1" applyAlignment="1">
      <alignment horizontal="center" vertical="justify"/>
    </xf>
    <xf numFmtId="0" fontId="62" fillId="34" borderId="22" xfId="0" applyFont="1" applyFill="1" applyBorder="1" applyAlignment="1">
      <alignment horizontal="center" vertical="justify"/>
    </xf>
    <xf numFmtId="4" fontId="65" fillId="34" borderId="23" xfId="0" applyNumberFormat="1" applyFont="1" applyFill="1" applyBorder="1" applyAlignment="1">
      <alignment horizontal="center" vertical="justify" wrapText="1"/>
    </xf>
    <xf numFmtId="4" fontId="0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4" fontId="7" fillId="35" borderId="0" xfId="0" applyNumberFormat="1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right" vertical="center" wrapText="1"/>
    </xf>
    <xf numFmtId="10" fontId="62" fillId="35" borderId="0" xfId="0" applyNumberFormat="1" applyFont="1" applyFill="1" applyBorder="1" applyAlignment="1">
      <alignment horizontal="right" vertical="center" wrapText="1"/>
    </xf>
    <xf numFmtId="10" fontId="5" fillId="35" borderId="11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left" vertical="center"/>
    </xf>
    <xf numFmtId="4" fontId="7" fillId="35" borderId="13" xfId="0" applyNumberFormat="1" applyFont="1" applyFill="1" applyBorder="1" applyAlignment="1">
      <alignment horizontal="right" vertical="center" wrapText="1"/>
    </xf>
    <xf numFmtId="4" fontId="5" fillId="35" borderId="12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10" fontId="62" fillId="35" borderId="13" xfId="0" applyNumberFormat="1" applyFont="1" applyFill="1" applyBorder="1" applyAlignment="1">
      <alignment horizontal="right" vertical="center" wrapText="1"/>
    </xf>
    <xf numFmtId="10" fontId="5" fillId="35" borderId="14" xfId="0" applyNumberFormat="1" applyFont="1" applyFill="1" applyBorder="1" applyAlignment="1">
      <alignment horizontal="right" vertical="center" wrapText="1"/>
    </xf>
    <xf numFmtId="0" fontId="13" fillId="35" borderId="0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horizontal="right" vertical="center" wrapText="1"/>
    </xf>
    <xf numFmtId="10" fontId="7" fillId="35" borderId="0" xfId="0" applyNumberFormat="1" applyFont="1" applyFill="1" applyBorder="1" applyAlignment="1">
      <alignment horizontal="right" vertical="center" wrapText="1"/>
    </xf>
    <xf numFmtId="10" fontId="7" fillId="35" borderId="11" xfId="0" applyNumberFormat="1" applyFont="1" applyFill="1" applyBorder="1" applyAlignment="1">
      <alignment horizontal="right" vertical="center" wrapText="1"/>
    </xf>
    <xf numFmtId="10" fontId="7" fillId="35" borderId="13" xfId="0" applyNumberFormat="1" applyFont="1" applyFill="1" applyBorder="1" applyAlignment="1">
      <alignment horizontal="right" vertical="center" wrapText="1"/>
    </xf>
    <xf numFmtId="10" fontId="7" fillId="35" borderId="14" xfId="0" applyNumberFormat="1" applyFont="1" applyFill="1" applyBorder="1" applyAlignment="1">
      <alignment horizontal="right" vertical="center" wrapText="1"/>
    </xf>
    <xf numFmtId="192" fontId="66" fillId="36" borderId="0" xfId="0" applyNumberFormat="1" applyFont="1" applyFill="1" applyBorder="1" applyAlignment="1">
      <alignment horizontal="right" vertical="center" wrapText="1" readingOrder="1"/>
    </xf>
    <xf numFmtId="0" fontId="13" fillId="35" borderId="0" xfId="0" applyFont="1" applyFill="1" applyBorder="1" applyAlignment="1">
      <alignment horizontal="left" vertical="center" wrapText="1"/>
    </xf>
    <xf numFmtId="4" fontId="7" fillId="35" borderId="19" xfId="0" applyNumberFormat="1" applyFont="1" applyFill="1" applyBorder="1" applyAlignment="1">
      <alignment horizontal="right" vertical="center" wrapText="1"/>
    </xf>
    <xf numFmtId="4" fontId="7" fillId="35" borderId="24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24">
      <selection activeCell="A1" sqref="A1:M1"/>
    </sheetView>
  </sheetViews>
  <sheetFormatPr defaultColWidth="11.421875" defaultRowHeight="12.75"/>
  <cols>
    <col min="1" max="1" width="2.57421875" style="0" customWidth="1"/>
    <col min="2" max="2" width="23.00390625" style="0" customWidth="1"/>
    <col min="3" max="3" width="17.28125" style="0" customWidth="1"/>
    <col min="4" max="4" width="17.140625" style="0" customWidth="1"/>
    <col min="5" max="5" width="15.8515625" style="0" customWidth="1"/>
    <col min="6" max="7" width="17.140625" style="0" customWidth="1"/>
    <col min="8" max="9" width="16.7109375" style="0" customWidth="1"/>
    <col min="10" max="10" width="17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1" spans="1:13" ht="18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8">
      <c r="A2" s="96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3:14" ht="24" customHeight="1" thickBot="1">
      <c r="C3" s="1"/>
      <c r="D3" s="1"/>
      <c r="E3" s="1"/>
      <c r="F3" s="1"/>
      <c r="G3" s="1"/>
      <c r="H3" s="1"/>
      <c r="I3" s="1"/>
      <c r="J3" s="70" t="s">
        <v>39</v>
      </c>
      <c r="K3" s="70"/>
      <c r="L3" s="70"/>
      <c r="M3" s="70"/>
      <c r="N3" s="57"/>
    </row>
    <row r="4" spans="1:13" ht="46.5" customHeight="1" thickBot="1">
      <c r="A4" s="59"/>
      <c r="B4" s="60" t="s">
        <v>8</v>
      </c>
      <c r="C4" s="61" t="s">
        <v>25</v>
      </c>
      <c r="D4" s="62" t="s">
        <v>12</v>
      </c>
      <c r="E4" s="61" t="s">
        <v>34</v>
      </c>
      <c r="F4" s="61" t="s">
        <v>36</v>
      </c>
      <c r="G4" s="62" t="s">
        <v>19</v>
      </c>
      <c r="H4" s="62" t="s">
        <v>17</v>
      </c>
      <c r="I4" s="62" t="s">
        <v>22</v>
      </c>
      <c r="J4" s="63" t="s">
        <v>13</v>
      </c>
      <c r="K4" s="64" t="s">
        <v>16</v>
      </c>
      <c r="L4" s="65" t="s">
        <v>14</v>
      </c>
      <c r="M4" s="66" t="s">
        <v>15</v>
      </c>
    </row>
    <row r="5" spans="1:13" ht="10.5" customHeight="1">
      <c r="A5" s="42"/>
      <c r="B5" s="43"/>
      <c r="C5" s="43"/>
      <c r="D5" s="49"/>
      <c r="E5" s="49"/>
      <c r="F5" s="49"/>
      <c r="G5" s="49"/>
      <c r="H5" s="49"/>
      <c r="I5" s="49"/>
      <c r="J5" s="42"/>
      <c r="K5" s="49"/>
      <c r="L5" s="49"/>
      <c r="M5" s="50"/>
    </row>
    <row r="6" spans="1:13" ht="23.25" customHeight="1">
      <c r="A6" s="71" t="s">
        <v>4</v>
      </c>
      <c r="B6" s="72" t="s">
        <v>0</v>
      </c>
      <c r="C6" s="73">
        <f>+C22+C38</f>
        <v>363058641598</v>
      </c>
      <c r="D6" s="73">
        <f aca="true" t="shared" si="0" ref="D6:I6">SUM(D7:D10)</f>
        <v>366776641598</v>
      </c>
      <c r="E6" s="73">
        <f t="shared" si="0"/>
        <v>3300000000</v>
      </c>
      <c r="F6" s="73">
        <f t="shared" si="0"/>
        <v>363476641598</v>
      </c>
      <c r="G6" s="73">
        <f t="shared" si="0"/>
        <v>341362992007.12</v>
      </c>
      <c r="H6" s="73">
        <f t="shared" si="0"/>
        <v>331746025708.31</v>
      </c>
      <c r="I6" s="73">
        <f t="shared" si="0"/>
        <v>314997325341.08</v>
      </c>
      <c r="J6" s="74">
        <f>+F6-G6</f>
        <v>22113649590.880005</v>
      </c>
      <c r="K6" s="75">
        <f>+G6/F6</f>
        <v>0.9391607408562518</v>
      </c>
      <c r="L6" s="75">
        <f>+H6/F6</f>
        <v>0.9127024621164416</v>
      </c>
      <c r="M6" s="76">
        <f>+I6/F6</f>
        <v>0.8666232964963471</v>
      </c>
    </row>
    <row r="7" spans="1:13" ht="21.75" customHeight="1">
      <c r="A7" s="8"/>
      <c r="B7" s="32" t="s">
        <v>1</v>
      </c>
      <c r="C7" s="25">
        <f>+C23+C39</f>
        <v>54176937657</v>
      </c>
      <c r="D7" s="25">
        <f aca="true" t="shared" si="1" ref="D7:I8">+D23+D39</f>
        <v>56954595069</v>
      </c>
      <c r="E7" s="25">
        <f aca="true" t="shared" si="2" ref="E7:G9">+E23+E39</f>
        <v>0</v>
      </c>
      <c r="F7" s="25">
        <f t="shared" si="2"/>
        <v>56954595069</v>
      </c>
      <c r="G7" s="25">
        <f t="shared" si="2"/>
        <v>51192238573.01</v>
      </c>
      <c r="H7" s="25">
        <f t="shared" si="1"/>
        <v>49882625727.170006</v>
      </c>
      <c r="I7" s="25">
        <f t="shared" si="1"/>
        <v>49647175802.799995</v>
      </c>
      <c r="J7" s="40">
        <f>+F7-G7</f>
        <v>5762356495.989998</v>
      </c>
      <c r="K7" s="41">
        <f>+G7/F7</f>
        <v>0.8988254329785165</v>
      </c>
      <c r="L7" s="41">
        <f>+H7/F7</f>
        <v>0.8758314525234994</v>
      </c>
      <c r="M7" s="16">
        <f>+I7/F7</f>
        <v>0.8716974590487891</v>
      </c>
    </row>
    <row r="8" spans="1:13" ht="24" customHeight="1">
      <c r="A8" s="8"/>
      <c r="B8" s="32" t="s">
        <v>2</v>
      </c>
      <c r="C8" s="25">
        <f>+C24+C40</f>
        <v>30513168000</v>
      </c>
      <c r="D8" s="25">
        <f t="shared" si="1"/>
        <v>32106506359</v>
      </c>
      <c r="E8" s="25">
        <f t="shared" si="2"/>
        <v>0</v>
      </c>
      <c r="F8" s="25">
        <f t="shared" si="2"/>
        <v>32106506359</v>
      </c>
      <c r="G8" s="25">
        <f t="shared" si="2"/>
        <v>30791774163.75</v>
      </c>
      <c r="H8" s="25">
        <f t="shared" si="1"/>
        <v>29176028150.01</v>
      </c>
      <c r="I8" s="25">
        <f t="shared" si="1"/>
        <v>28821354232.82</v>
      </c>
      <c r="J8" s="40">
        <f>+F8-G8</f>
        <v>1314732195.25</v>
      </c>
      <c r="K8" s="41">
        <f>+G8/F8</f>
        <v>0.9590509107235375</v>
      </c>
      <c r="L8" s="41">
        <f>+H8/F8</f>
        <v>0.9087263442424174</v>
      </c>
      <c r="M8" s="16">
        <f>+I8/F8</f>
        <v>0.897679551632091</v>
      </c>
    </row>
    <row r="9" spans="1:13" ht="25.5" customHeight="1">
      <c r="A9" s="8"/>
      <c r="B9" s="32" t="s">
        <v>9</v>
      </c>
      <c r="C9" s="25">
        <f>+C25+C41</f>
        <v>86450827845</v>
      </c>
      <c r="D9" s="25">
        <f>+D25+D41</f>
        <v>83797832074</v>
      </c>
      <c r="E9" s="25">
        <f t="shared" si="2"/>
        <v>3300000000</v>
      </c>
      <c r="F9" s="25">
        <f t="shared" si="2"/>
        <v>80497832074</v>
      </c>
      <c r="G9" s="25">
        <f t="shared" si="2"/>
        <v>65461271174.36</v>
      </c>
      <c r="H9" s="25">
        <f>+H25+H41</f>
        <v>65439746654.83</v>
      </c>
      <c r="I9" s="25">
        <f>+I25+I41</f>
        <v>65439159648.83</v>
      </c>
      <c r="J9" s="40">
        <f>+F9-G9</f>
        <v>15036560899.64</v>
      </c>
      <c r="K9" s="41">
        <f>+G9/F9</f>
        <v>0.8132053930866461</v>
      </c>
      <c r="L9" s="41">
        <f>+H9/F9</f>
        <v>0.8129380005497862</v>
      </c>
      <c r="M9" s="16">
        <f>+I9/F9</f>
        <v>0.8129307083534018</v>
      </c>
    </row>
    <row r="10" spans="1:14" ht="24.75" customHeight="1">
      <c r="A10" s="8"/>
      <c r="B10" s="32" t="s">
        <v>10</v>
      </c>
      <c r="C10" s="25">
        <f aca="true" t="shared" si="3" ref="C10:I10">+C26</f>
        <v>191917708096</v>
      </c>
      <c r="D10" s="25">
        <f t="shared" si="3"/>
        <v>193917708096</v>
      </c>
      <c r="E10" s="25">
        <f>+E26</f>
        <v>0</v>
      </c>
      <c r="F10" s="25">
        <f>+F26</f>
        <v>193917708096</v>
      </c>
      <c r="G10" s="25">
        <f>+G26</f>
        <v>193917708096</v>
      </c>
      <c r="H10" s="25">
        <f t="shared" si="3"/>
        <v>187247625176.3</v>
      </c>
      <c r="I10" s="25">
        <f t="shared" si="3"/>
        <v>171089635656.63</v>
      </c>
      <c r="J10" s="40">
        <f>+F10-G10</f>
        <v>0</v>
      </c>
      <c r="K10" s="41">
        <f>+G10/F10</f>
        <v>1</v>
      </c>
      <c r="L10" s="41">
        <f>+H10/F10</f>
        <v>0.9656035388145267</v>
      </c>
      <c r="M10" s="16">
        <f>+I10/F10</f>
        <v>0.8822795882670559</v>
      </c>
      <c r="N10" s="58"/>
    </row>
    <row r="11" spans="1:13" ht="6.75" customHeight="1">
      <c r="A11" s="8"/>
      <c r="B11" s="26"/>
      <c r="C11" s="25"/>
      <c r="D11" s="25"/>
      <c r="E11" s="25"/>
      <c r="F11" s="25"/>
      <c r="G11" s="25"/>
      <c r="H11" s="25"/>
      <c r="I11" s="25"/>
      <c r="J11" s="12"/>
      <c r="K11" s="6"/>
      <c r="L11" s="31"/>
      <c r="M11" s="7"/>
    </row>
    <row r="12" spans="1:13" ht="37.5" customHeight="1">
      <c r="A12" s="77" t="s">
        <v>5</v>
      </c>
      <c r="B12" s="72" t="s">
        <v>3</v>
      </c>
      <c r="C12" s="73">
        <f aca="true" t="shared" si="4" ref="C12:I12">+C28+C42</f>
        <v>113537000000</v>
      </c>
      <c r="D12" s="73">
        <f t="shared" si="4"/>
        <v>121537000000</v>
      </c>
      <c r="E12" s="73">
        <f t="shared" si="4"/>
        <v>3800000000</v>
      </c>
      <c r="F12" s="73">
        <f>+F28+F42</f>
        <v>117737000000</v>
      </c>
      <c r="G12" s="73">
        <f t="shared" si="4"/>
        <v>116152421495.85</v>
      </c>
      <c r="H12" s="73">
        <f t="shared" si="4"/>
        <v>47237683915.68</v>
      </c>
      <c r="I12" s="73">
        <f t="shared" si="4"/>
        <v>47237683914.72</v>
      </c>
      <c r="J12" s="74">
        <f>+F12-G12</f>
        <v>1584578504.149994</v>
      </c>
      <c r="K12" s="75">
        <f>+G12/F12</f>
        <v>0.9865413718359565</v>
      </c>
      <c r="L12" s="75">
        <f>+H12/F12</f>
        <v>0.4012135854971674</v>
      </c>
      <c r="M12" s="76">
        <f>+I12/F12</f>
        <v>0.40121358548901365</v>
      </c>
    </row>
    <row r="13" spans="1:13" ht="11.25" customHeight="1">
      <c r="A13" s="5"/>
      <c r="B13" s="27"/>
      <c r="C13" s="28"/>
      <c r="D13" s="29"/>
      <c r="E13" s="29"/>
      <c r="F13" s="29"/>
      <c r="G13" s="29"/>
      <c r="H13" s="29"/>
      <c r="I13" s="29"/>
      <c r="J13" s="12"/>
      <c r="K13" s="6"/>
      <c r="L13" s="6"/>
      <c r="M13" s="7"/>
    </row>
    <row r="14" spans="1:13" ht="19.5" customHeight="1" thickBot="1">
      <c r="A14" s="78" t="s">
        <v>6</v>
      </c>
      <c r="B14" s="79" t="s">
        <v>7</v>
      </c>
      <c r="C14" s="80">
        <f>+C30+C44</f>
        <v>476595641598</v>
      </c>
      <c r="D14" s="80">
        <f>+D6+D12</f>
        <v>488313641598</v>
      </c>
      <c r="E14" s="80">
        <f>+E6+E12</f>
        <v>7100000000</v>
      </c>
      <c r="F14" s="80">
        <f>+F30+F44</f>
        <v>481213641598</v>
      </c>
      <c r="G14" s="80">
        <f>+G6+G12</f>
        <v>457515413502.97</v>
      </c>
      <c r="H14" s="80">
        <f>+H6+H12</f>
        <v>378983709623.99</v>
      </c>
      <c r="I14" s="80">
        <f>+I6+I12</f>
        <v>362235009255.80005</v>
      </c>
      <c r="J14" s="81">
        <f>+F14-G14</f>
        <v>23698228095.03003</v>
      </c>
      <c r="K14" s="84">
        <f>+G14/F14</f>
        <v>0.9507532080422042</v>
      </c>
      <c r="L14" s="84">
        <f>+H14/F14</f>
        <v>0.7875581173581699</v>
      </c>
      <c r="M14" s="85">
        <f>+I14/F14</f>
        <v>0.752752993562071</v>
      </c>
    </row>
    <row r="15" spans="3:13" ht="9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98" t="s">
        <v>26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5" customHeight="1">
      <c r="A17" s="98" t="s">
        <v>38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11.25" customHeight="1" hidden="1" thickBo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3:13" ht="12.75" customHeight="1" thickBot="1">
      <c r="C19" s="1"/>
      <c r="D19" s="1"/>
      <c r="E19" s="1"/>
      <c r="F19" s="1"/>
      <c r="G19" s="1"/>
      <c r="H19" s="1"/>
      <c r="I19" s="2"/>
      <c r="J19" s="14"/>
      <c r="K19" s="14"/>
      <c r="L19" s="14"/>
      <c r="M19" s="14"/>
    </row>
    <row r="20" spans="1:13" ht="48.75" customHeight="1" thickBot="1">
      <c r="A20" s="59"/>
      <c r="B20" s="60" t="s">
        <v>8</v>
      </c>
      <c r="C20" s="61" t="s">
        <v>25</v>
      </c>
      <c r="D20" s="61" t="s">
        <v>12</v>
      </c>
      <c r="E20" s="61" t="s">
        <v>34</v>
      </c>
      <c r="F20" s="61" t="s">
        <v>35</v>
      </c>
      <c r="G20" s="61" t="s">
        <v>19</v>
      </c>
      <c r="H20" s="61" t="s">
        <v>23</v>
      </c>
      <c r="I20" s="61" t="s">
        <v>18</v>
      </c>
      <c r="J20" s="63" t="s">
        <v>13</v>
      </c>
      <c r="K20" s="64" t="s">
        <v>16</v>
      </c>
      <c r="L20" s="65" t="s">
        <v>14</v>
      </c>
      <c r="M20" s="66" t="s">
        <v>15</v>
      </c>
    </row>
    <row r="21" spans="1:13" ht="13.5" customHeight="1">
      <c r="A21" s="42"/>
      <c r="B21" s="43"/>
      <c r="C21" s="44"/>
      <c r="D21" s="45"/>
      <c r="E21" s="45"/>
      <c r="F21" s="45"/>
      <c r="G21" s="45"/>
      <c r="H21" s="45"/>
      <c r="I21" s="45"/>
      <c r="J21" s="47"/>
      <c r="K21" s="48"/>
      <c r="L21" s="48"/>
      <c r="M21" s="69"/>
    </row>
    <row r="22" spans="1:13" ht="19.5" customHeight="1">
      <c r="A22" s="71" t="s">
        <v>4</v>
      </c>
      <c r="B22" s="86" t="s">
        <v>0</v>
      </c>
      <c r="C22" s="73">
        <f aca="true" t="shared" si="5" ref="C22:I22">SUM(C23:C26)</f>
        <v>349154111598</v>
      </c>
      <c r="D22" s="73">
        <f>SUM(D23:D26)</f>
        <v>352872111598</v>
      </c>
      <c r="E22" s="73">
        <f>SUM(E23:E26)</f>
        <v>3300000000</v>
      </c>
      <c r="F22" s="73">
        <f>+D22-E22</f>
        <v>349572111598</v>
      </c>
      <c r="G22" s="73">
        <f t="shared" si="5"/>
        <v>328983377542.5</v>
      </c>
      <c r="H22" s="73">
        <f t="shared" si="5"/>
        <v>319645226756.64</v>
      </c>
      <c r="I22" s="73">
        <f t="shared" si="5"/>
        <v>302899786087.75</v>
      </c>
      <c r="J22" s="87">
        <f>+F22-G22</f>
        <v>20588734055.5</v>
      </c>
      <c r="K22" s="88">
        <f>+G22/F22</f>
        <v>0.9411030417690283</v>
      </c>
      <c r="L22" s="88">
        <f>+H22/F22</f>
        <v>0.9143899531786013</v>
      </c>
      <c r="M22" s="89">
        <f>+I22/F22</f>
        <v>0.8664872741223645</v>
      </c>
    </row>
    <row r="23" spans="1:13" ht="19.5" customHeight="1">
      <c r="A23" s="8"/>
      <c r="B23" s="33" t="s">
        <v>1</v>
      </c>
      <c r="C23" s="25">
        <v>43192000000</v>
      </c>
      <c r="D23" s="25">
        <v>44910000000</v>
      </c>
      <c r="E23" s="25"/>
      <c r="F23" s="25">
        <f aca="true" t="shared" si="6" ref="F23:F30">+D23-E23</f>
        <v>44910000000</v>
      </c>
      <c r="G23" s="25">
        <v>40522323101.07</v>
      </c>
      <c r="H23" s="25">
        <v>39227703039.23</v>
      </c>
      <c r="I23" s="25">
        <v>38995512813.2</v>
      </c>
      <c r="J23" s="39">
        <f>+F23-G23</f>
        <v>4387676898.93</v>
      </c>
      <c r="K23" s="19">
        <f>+G23/F23</f>
        <v>0.902300670253173</v>
      </c>
      <c r="L23" s="19">
        <f>+H23/F23</f>
        <v>0.8734736815682477</v>
      </c>
      <c r="M23" s="20">
        <f>+I23/F23</f>
        <v>0.8683035585214873</v>
      </c>
    </row>
    <row r="24" spans="1:13" ht="19.5" customHeight="1">
      <c r="A24" s="8"/>
      <c r="B24" s="33" t="s">
        <v>2</v>
      </c>
      <c r="C24" s="25">
        <v>28739350000</v>
      </c>
      <c r="D24" s="25">
        <v>30246571428</v>
      </c>
      <c r="E24" s="25"/>
      <c r="F24" s="25">
        <f t="shared" si="6"/>
        <v>30246571428</v>
      </c>
      <c r="G24" s="25">
        <v>29082075171.07</v>
      </c>
      <c r="H24" s="25">
        <v>27730151886.28</v>
      </c>
      <c r="I24" s="25">
        <v>27375477969.09</v>
      </c>
      <c r="J24" s="39">
        <f>+F24-G24</f>
        <v>1164496256.9300003</v>
      </c>
      <c r="K24" s="19">
        <f>+G24/F24</f>
        <v>0.9614998923199607</v>
      </c>
      <c r="L24" s="19">
        <f>+H24/F24</f>
        <v>0.9168031475001993</v>
      </c>
      <c r="M24" s="20">
        <f>+I24/F24</f>
        <v>0.9050770608581389</v>
      </c>
    </row>
    <row r="25" spans="1:13" ht="19.5" customHeight="1">
      <c r="A25" s="8"/>
      <c r="B25" s="33" t="s">
        <v>9</v>
      </c>
      <c r="C25" s="25">
        <v>85305053502</v>
      </c>
      <c r="D25" s="25">
        <v>83797832074</v>
      </c>
      <c r="E25" s="25">
        <v>3300000000</v>
      </c>
      <c r="F25" s="25">
        <f t="shared" si="6"/>
        <v>80497832074</v>
      </c>
      <c r="G25" s="25">
        <v>65461271174.36</v>
      </c>
      <c r="H25" s="25">
        <v>65439746654.83</v>
      </c>
      <c r="I25" s="25">
        <v>65439159648.83</v>
      </c>
      <c r="J25" s="39">
        <f>+F25-G25</f>
        <v>15036560899.64</v>
      </c>
      <c r="K25" s="19">
        <f>+G25/F25</f>
        <v>0.8132053930866461</v>
      </c>
      <c r="L25" s="19">
        <f>+H25/F25</f>
        <v>0.8129380005497862</v>
      </c>
      <c r="M25" s="20">
        <f>+I25/F25</f>
        <v>0.8129307083534018</v>
      </c>
    </row>
    <row r="26" spans="1:13" ht="19.5" customHeight="1">
      <c r="A26" s="8"/>
      <c r="B26" s="33" t="s">
        <v>10</v>
      </c>
      <c r="C26" s="25">
        <v>191917708096</v>
      </c>
      <c r="D26" s="25">
        <v>193917708096</v>
      </c>
      <c r="E26" s="25"/>
      <c r="F26" s="25">
        <f t="shared" si="6"/>
        <v>193917708096</v>
      </c>
      <c r="G26" s="25">
        <v>193917708096</v>
      </c>
      <c r="H26" s="25">
        <v>187247625176.3</v>
      </c>
      <c r="I26" s="25">
        <v>171089635656.63</v>
      </c>
      <c r="J26" s="39">
        <f>+F26-G26</f>
        <v>0</v>
      </c>
      <c r="K26" s="19">
        <f>+G26/F26</f>
        <v>1</v>
      </c>
      <c r="L26" s="19">
        <f>+H26/F26</f>
        <v>0.9656035388145267</v>
      </c>
      <c r="M26" s="20">
        <f>+I26/F26</f>
        <v>0.8822795882670559</v>
      </c>
    </row>
    <row r="27" spans="1:13" ht="8.25" customHeight="1">
      <c r="A27" s="8"/>
      <c r="B27" s="34"/>
      <c r="C27" s="25"/>
      <c r="D27" s="25"/>
      <c r="E27" s="25"/>
      <c r="F27" s="56"/>
      <c r="G27" s="25"/>
      <c r="H27" s="25"/>
      <c r="I27" s="25"/>
      <c r="J27" s="17"/>
      <c r="K27" s="18"/>
      <c r="L27" s="18"/>
      <c r="M27" s="21"/>
    </row>
    <row r="28" spans="1:13" ht="19.5" customHeight="1">
      <c r="A28" s="77" t="s">
        <v>5</v>
      </c>
      <c r="B28" s="86" t="s">
        <v>3</v>
      </c>
      <c r="C28" s="73">
        <v>109465000000</v>
      </c>
      <c r="D28" s="73">
        <v>117465000000</v>
      </c>
      <c r="E28" s="92">
        <v>3800000000</v>
      </c>
      <c r="F28" s="73">
        <f t="shared" si="6"/>
        <v>113665000000</v>
      </c>
      <c r="G28" s="73">
        <v>112579226801.22</v>
      </c>
      <c r="H28" s="73">
        <v>44266316794.96</v>
      </c>
      <c r="I28" s="73">
        <v>44266316794</v>
      </c>
      <c r="J28" s="87">
        <f>+F28-G28</f>
        <v>1085773198.7799988</v>
      </c>
      <c r="K28" s="88">
        <f>+G28/F28</f>
        <v>0.9904476030547662</v>
      </c>
      <c r="L28" s="88">
        <f>+H28/F28</f>
        <v>0.3894454475428672</v>
      </c>
      <c r="M28" s="89">
        <f>+I28/F28</f>
        <v>0.38944544753442134</v>
      </c>
    </row>
    <row r="29" spans="1:13" ht="10.5" customHeight="1">
      <c r="A29" s="10"/>
      <c r="B29" s="35"/>
      <c r="C29" s="28"/>
      <c r="D29" s="28"/>
      <c r="E29" s="28"/>
      <c r="F29" s="56"/>
      <c r="G29" s="28" t="s">
        <v>28</v>
      </c>
      <c r="H29" s="28"/>
      <c r="I29" s="28" t="s">
        <v>37</v>
      </c>
      <c r="J29" s="17"/>
      <c r="K29" s="18"/>
      <c r="L29" s="18"/>
      <c r="M29" s="21"/>
    </row>
    <row r="30" spans="1:13" ht="19.5" customHeight="1" thickBot="1">
      <c r="A30" s="9" t="s">
        <v>6</v>
      </c>
      <c r="B30" s="36" t="s">
        <v>7</v>
      </c>
      <c r="C30" s="30">
        <f>+C22+C28</f>
        <v>458619111598</v>
      </c>
      <c r="D30" s="30">
        <f>+D22+D28</f>
        <v>470337111598</v>
      </c>
      <c r="E30" s="30">
        <f>+E22+E28</f>
        <v>7100000000</v>
      </c>
      <c r="F30" s="30">
        <f t="shared" si="6"/>
        <v>463237111598</v>
      </c>
      <c r="G30" s="30">
        <f>+G22+G28</f>
        <v>441562604343.72</v>
      </c>
      <c r="H30" s="30">
        <f>+H22+H28</f>
        <v>363911543551.60004</v>
      </c>
      <c r="I30" s="30">
        <f>+I22+I28</f>
        <v>347166102881.75</v>
      </c>
      <c r="J30" s="22">
        <f>+F30-G30</f>
        <v>21674507254.28003</v>
      </c>
      <c r="K30" s="23">
        <f>+G30/F30</f>
        <v>0.9532107710897539</v>
      </c>
      <c r="L30" s="23">
        <f>+H30/F30</f>
        <v>0.7855837419766245</v>
      </c>
      <c r="M30" s="24">
        <f>+I30/F30</f>
        <v>0.7494349960091774</v>
      </c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98" t="s">
        <v>27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2.75" customHeight="1">
      <c r="A33" s="98" t="s">
        <v>38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1.25" customHeight="1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" customHeight="1" thickBot="1">
      <c r="A35" s="3"/>
      <c r="B35" s="3"/>
      <c r="C35" s="4"/>
      <c r="D35" s="4"/>
      <c r="E35" s="4"/>
      <c r="F35" s="4"/>
      <c r="G35" s="4"/>
      <c r="H35" s="4"/>
      <c r="I35" s="4"/>
      <c r="J35" s="13"/>
      <c r="K35" s="13"/>
      <c r="L35" s="13"/>
      <c r="M35" s="13"/>
    </row>
    <row r="36" spans="1:13" ht="54" customHeight="1" thickBot="1">
      <c r="A36" s="59"/>
      <c r="B36" s="60" t="s">
        <v>8</v>
      </c>
      <c r="C36" s="61" t="s">
        <v>25</v>
      </c>
      <c r="D36" s="61" t="s">
        <v>12</v>
      </c>
      <c r="E36" s="61" t="s">
        <v>33</v>
      </c>
      <c r="F36" s="61" t="s">
        <v>32</v>
      </c>
      <c r="G36" s="61" t="s">
        <v>20</v>
      </c>
      <c r="H36" s="61" t="s">
        <v>24</v>
      </c>
      <c r="I36" s="67" t="s">
        <v>21</v>
      </c>
      <c r="J36" s="62" t="s">
        <v>13</v>
      </c>
      <c r="K36" s="64" t="s">
        <v>16</v>
      </c>
      <c r="L36" s="65" t="s">
        <v>14</v>
      </c>
      <c r="M36" s="66" t="s">
        <v>15</v>
      </c>
    </row>
    <row r="37" spans="1:13" ht="12" customHeight="1">
      <c r="A37" s="42"/>
      <c r="B37" s="43"/>
      <c r="C37" s="44"/>
      <c r="D37" s="45"/>
      <c r="E37" s="45"/>
      <c r="F37" s="45"/>
      <c r="G37" s="45"/>
      <c r="H37" s="45"/>
      <c r="I37" s="51"/>
      <c r="J37" s="46"/>
      <c r="K37" s="46"/>
      <c r="L37" s="46"/>
      <c r="M37" s="68"/>
    </row>
    <row r="38" spans="1:13" ht="19.5" customHeight="1">
      <c r="A38" s="82" t="s">
        <v>4</v>
      </c>
      <c r="B38" s="93" t="s">
        <v>0</v>
      </c>
      <c r="C38" s="73">
        <f aca="true" t="shared" si="7" ref="C38:I38">+C39+C40+C41</f>
        <v>13904530000</v>
      </c>
      <c r="D38" s="73">
        <f t="shared" si="7"/>
        <v>13904530000</v>
      </c>
      <c r="E38" s="73">
        <f t="shared" si="7"/>
        <v>0</v>
      </c>
      <c r="F38" s="73">
        <f>+D38-E38</f>
        <v>13904530000</v>
      </c>
      <c r="G38" s="73">
        <f>+G39+G40+G41</f>
        <v>12379614464.62</v>
      </c>
      <c r="H38" s="73">
        <f t="shared" si="7"/>
        <v>12100798951.67</v>
      </c>
      <c r="I38" s="94">
        <f t="shared" si="7"/>
        <v>12097539253.33</v>
      </c>
      <c r="J38" s="73">
        <f>+D38-G38</f>
        <v>1524915535.3799992</v>
      </c>
      <c r="K38" s="88">
        <f>+G38/F38</f>
        <v>0.8903295878839487</v>
      </c>
      <c r="L38" s="88">
        <f>+H38/F38</f>
        <v>0.8702774528639228</v>
      </c>
      <c r="M38" s="89">
        <f>+I38/F38</f>
        <v>0.8700430185939403</v>
      </c>
    </row>
    <row r="39" spans="1:13" ht="19.5" customHeight="1">
      <c r="A39" s="11"/>
      <c r="B39" s="32" t="s">
        <v>1</v>
      </c>
      <c r="C39" s="25">
        <v>10984937657</v>
      </c>
      <c r="D39" s="25">
        <v>12044595069</v>
      </c>
      <c r="E39" s="25">
        <v>0</v>
      </c>
      <c r="F39" s="56">
        <f>+D39-E39</f>
        <v>12044595069</v>
      </c>
      <c r="G39" s="25">
        <v>10669915471.94</v>
      </c>
      <c r="H39" s="25">
        <v>10654922687.94</v>
      </c>
      <c r="I39" s="52">
        <v>10651662989.6</v>
      </c>
      <c r="J39" s="56">
        <f>+D39-G39</f>
        <v>1374679597.0599995</v>
      </c>
      <c r="K39" s="18">
        <f>+G39/F39</f>
        <v>0.8858675124248796</v>
      </c>
      <c r="L39" s="18">
        <f>+H39/F39</f>
        <v>0.8846227396521869</v>
      </c>
      <c r="M39" s="21">
        <f>+I39/F39</f>
        <v>0.8843521038756144</v>
      </c>
    </row>
    <row r="40" spans="1:13" ht="19.5" customHeight="1">
      <c r="A40" s="11"/>
      <c r="B40" s="32" t="s">
        <v>2</v>
      </c>
      <c r="C40" s="25">
        <v>1773818000</v>
      </c>
      <c r="D40" s="25">
        <v>1859934931</v>
      </c>
      <c r="E40" s="25">
        <v>0</v>
      </c>
      <c r="F40" s="56">
        <f>+D40-E40</f>
        <v>1859934931</v>
      </c>
      <c r="G40" s="25">
        <v>1709698992.68</v>
      </c>
      <c r="H40" s="25">
        <v>1445876263.73</v>
      </c>
      <c r="I40" s="52">
        <v>1445876263.73</v>
      </c>
      <c r="J40" s="56">
        <f>+D40-G40</f>
        <v>150235938.31999993</v>
      </c>
      <c r="K40" s="18">
        <f>+G40/F40</f>
        <v>0.9192251643775381</v>
      </c>
      <c r="L40" s="18">
        <f>+H40/F40</f>
        <v>0.7773800253069176</v>
      </c>
      <c r="M40" s="21">
        <f>+I40/F40</f>
        <v>0.7773800253069176</v>
      </c>
    </row>
    <row r="41" spans="1:13" ht="18" customHeight="1">
      <c r="A41" s="8"/>
      <c r="B41" s="37" t="s">
        <v>9</v>
      </c>
      <c r="C41" s="25">
        <v>1145774343</v>
      </c>
      <c r="D41" s="25">
        <v>0</v>
      </c>
      <c r="E41" s="25">
        <v>0</v>
      </c>
      <c r="F41" s="56">
        <f>+D41</f>
        <v>0</v>
      </c>
      <c r="G41" s="25">
        <v>0</v>
      </c>
      <c r="H41" s="25">
        <v>0</v>
      </c>
      <c r="I41" s="52">
        <v>0</v>
      </c>
      <c r="J41" s="56">
        <f>+D41-G41</f>
        <v>0</v>
      </c>
      <c r="K41" s="18">
        <v>0</v>
      </c>
      <c r="L41" s="18">
        <v>0</v>
      </c>
      <c r="M41" s="21">
        <v>0</v>
      </c>
    </row>
    <row r="42" spans="1:13" ht="19.5" customHeight="1">
      <c r="A42" s="82" t="s">
        <v>5</v>
      </c>
      <c r="B42" s="72" t="s">
        <v>3</v>
      </c>
      <c r="C42" s="73">
        <v>4072000000</v>
      </c>
      <c r="D42" s="73">
        <v>4072000000</v>
      </c>
      <c r="E42" s="73">
        <v>0</v>
      </c>
      <c r="F42" s="73">
        <f>+D42-E42</f>
        <v>4072000000</v>
      </c>
      <c r="G42" s="73">
        <v>3573194694.63</v>
      </c>
      <c r="H42" s="73">
        <v>2971367120.72</v>
      </c>
      <c r="I42" s="94">
        <v>2971367120.72</v>
      </c>
      <c r="J42" s="73">
        <f>+D42-G42</f>
        <v>498805305.3699999</v>
      </c>
      <c r="K42" s="88">
        <f>+G42/F42</f>
        <v>0.8775036087008841</v>
      </c>
      <c r="L42" s="88">
        <f>+H42/F42</f>
        <v>0.7297070532220039</v>
      </c>
      <c r="M42" s="89">
        <f>+I42/F42</f>
        <v>0.7297070532220039</v>
      </c>
    </row>
    <row r="43" spans="1:13" ht="9.75" customHeight="1">
      <c r="A43" s="5"/>
      <c r="B43" s="38"/>
      <c r="C43" s="29"/>
      <c r="D43" s="29"/>
      <c r="E43" s="29"/>
      <c r="F43" s="56"/>
      <c r="G43" s="29" t="s">
        <v>28</v>
      </c>
      <c r="H43" s="29"/>
      <c r="I43" s="53"/>
      <c r="J43" s="56"/>
      <c r="K43" s="18"/>
      <c r="L43" s="18"/>
      <c r="M43" s="21"/>
    </row>
    <row r="44" spans="1:13" ht="19.5" customHeight="1" thickBot="1">
      <c r="A44" s="83" t="s">
        <v>6</v>
      </c>
      <c r="B44" s="79" t="s">
        <v>7</v>
      </c>
      <c r="C44" s="80">
        <f aca="true" t="shared" si="8" ref="C44:I44">+C38+C42</f>
        <v>17976530000</v>
      </c>
      <c r="D44" s="80">
        <f t="shared" si="8"/>
        <v>17976530000</v>
      </c>
      <c r="E44" s="80">
        <f>+E38+E42</f>
        <v>0</v>
      </c>
      <c r="F44" s="80">
        <f>+D44-E44</f>
        <v>17976530000</v>
      </c>
      <c r="G44" s="80">
        <f t="shared" si="8"/>
        <v>15952809159.25</v>
      </c>
      <c r="H44" s="80">
        <f t="shared" si="8"/>
        <v>15072166072.39</v>
      </c>
      <c r="I44" s="95">
        <f t="shared" si="8"/>
        <v>15068906374.05</v>
      </c>
      <c r="J44" s="80">
        <f>+D44-G44</f>
        <v>2023720840.75</v>
      </c>
      <c r="K44" s="90">
        <f>+G44/F44</f>
        <v>0.8874242781699249</v>
      </c>
      <c r="L44" s="90">
        <f>+H44/F44</f>
        <v>0.8384357866835257</v>
      </c>
      <c r="M44" s="91">
        <f>+I44/F44</f>
        <v>0.8382544558961045</v>
      </c>
    </row>
    <row r="45" spans="3:8" ht="12.75">
      <c r="C45" s="1"/>
      <c r="H45" s="1"/>
    </row>
    <row r="46" spans="1:13" ht="12.75">
      <c r="A46" s="54" t="s">
        <v>29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2.75">
      <c r="A47" s="54" t="s">
        <v>30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2.75">
      <c r="A48" s="54" t="s">
        <v>31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7:10" ht="12.75">
      <c r="G50" s="1"/>
      <c r="H50" s="1"/>
      <c r="I50" s="1"/>
      <c r="J50" s="1"/>
    </row>
    <row r="51" ht="12.75">
      <c r="J51" s="15"/>
    </row>
    <row r="52" ht="12.75">
      <c r="J52" s="15"/>
    </row>
    <row r="53" ht="12.75">
      <c r="J53" s="1"/>
    </row>
  </sheetData>
  <sheetProtection/>
  <mergeCells count="6">
    <mergeCell ref="A2:M2"/>
    <mergeCell ref="A1:M1"/>
    <mergeCell ref="A16:M16"/>
    <mergeCell ref="A17:M17"/>
    <mergeCell ref="A33:M33"/>
    <mergeCell ref="A32:M32"/>
  </mergeCells>
  <printOptions horizontalCentered="1"/>
  <pageMargins left="0.5905511811023623" right="0" top="0.3937007874015748" bottom="0" header="0" footer="0"/>
  <pageSetup horizontalDpi="600" verticalDpi="600" orientation="landscape" paperSize="14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2018-12-05T23:53:20Z</cp:lastPrinted>
  <dcterms:created xsi:type="dcterms:W3CDTF">2011-02-09T13:24:23Z</dcterms:created>
  <dcterms:modified xsi:type="dcterms:W3CDTF">2018-12-05T23:53:32Z</dcterms:modified>
  <cp:category/>
  <cp:version/>
  <cp:contentType/>
  <cp:contentStatus/>
</cp:coreProperties>
</file>