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<sst xmlns="http://schemas.openxmlformats.org/spreadsheetml/2006/main" count="67" uniqueCount="32">
  <si>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</si>
  <si>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</si>
  <si>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</si>
  <si>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</si>
  <si>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</si>
  <si>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</si>
  <si>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</si>
  <si>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</si>
  <si>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</si>
  <si>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</si>
  <si>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</si>
  <si>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</si>
  <si>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</si>
  <si>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</si>
  <si>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</si>
  <si>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</si>
  <si>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</si>
  <si>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</si>
  <si>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</si>
  <si>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</si>
  <si>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</si>
  <si>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</si>
  <si>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</si>
  <si>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</si>
  <si>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</si>
  <si>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</si>
  <si>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</si>
  <si>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</si>
  <si>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</si>
  <si>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</si>
  <si>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OCTUBRE 31 DE 2017</t>
  </si>
  <si>
    <t>GENERADO : NOVIEMBRE 01 DE 2017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</si>
</sst>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0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92" fontId="59" fillId="0" borderId="0" xfId="0" applyNumberFormat="1" applyFont="1" applyFill="1" applyBorder="1" applyAlignment="1">
      <alignment horizontal="right" vertical="center" wrapText="1" readingOrder="1"/>
    </xf>
    <xf numFmtId="10" fontId="60" fillId="33" borderId="0" xfId="0" applyNumberFormat="1" applyFont="1" applyFill="1" applyBorder="1" applyAlignment="1">
      <alignment horizontal="right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10" fontId="60" fillId="33" borderId="14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0" fontId="62" fillId="34" borderId="15" xfId="0" applyFont="1" applyFill="1" applyBorder="1" applyAlignment="1">
      <alignment/>
    </xf>
    <xf numFmtId="0" fontId="63" fillId="35" borderId="16" xfId="0" applyFont="1" applyFill="1" applyBorder="1" applyAlignment="1">
      <alignment horizontal="center" vertical="center"/>
    </xf>
    <xf numFmtId="4" fontId="63" fillId="36" borderId="16" xfId="0" applyNumberFormat="1" applyFont="1" applyFill="1" applyBorder="1" applyAlignment="1">
      <alignment horizontal="center" vertical="justify" wrapText="1"/>
    </xf>
    <xf numFmtId="0" fontId="63" fillId="37" borderId="15" xfId="0" applyFont="1" applyFill="1" applyBorder="1" applyAlignment="1">
      <alignment horizontal="center" vertical="justify" wrapText="1"/>
    </xf>
    <xf numFmtId="0" fontId="64" fillId="38" borderId="16" xfId="0" applyFont="1" applyFill="1" applyBorder="1" applyAlignment="1">
      <alignment horizontal="center" vertical="justify" wrapText="1"/>
    </xf>
    <xf numFmtId="0" fontId="64" fillId="39" borderId="16" xfId="0" applyFont="1" applyFill="1" applyBorder="1" applyAlignment="1">
      <alignment horizontal="center" vertical="justify"/>
    </xf>
    <xf numFmtId="0" fontId="64" fillId="40" borderId="17" xfId="0" applyFont="1" applyFill="1" applyBorder="1" applyAlignment="1">
      <alignment horizontal="center" vertical="justify"/>
    </xf>
    <xf numFmtId="0" fontId="62" fillId="41" borderId="15" xfId="0" applyFont="1" applyFill="1" applyBorder="1" applyAlignment="1">
      <alignment/>
    </xf>
    <xf numFmtId="0" fontId="63" fillId="42" borderId="16" xfId="0" applyFont="1" applyFill="1" applyBorder="1" applyAlignment="1">
      <alignment horizontal="center" vertical="center"/>
    </xf>
    <xf numFmtId="4" fontId="63" fillId="43" borderId="16" xfId="0" applyNumberFormat="1" applyFont="1" applyFill="1" applyBorder="1" applyAlignment="1">
      <alignment horizontal="center" vertical="justify" wrapText="1"/>
    </xf>
    <xf numFmtId="0" fontId="63" fillId="44" borderId="15" xfId="0" applyFont="1" applyFill="1" applyBorder="1" applyAlignment="1">
      <alignment horizontal="center" vertical="justify" wrapText="1"/>
    </xf>
    <xf numFmtId="0" fontId="64" fillId="45" borderId="16" xfId="0" applyFont="1" applyFill="1" applyBorder="1" applyAlignment="1">
      <alignment horizontal="center" vertical="justify" wrapText="1"/>
    </xf>
    <xf numFmtId="0" fontId="64" fillId="46" borderId="16" xfId="0" applyFont="1" applyFill="1" applyBorder="1" applyAlignment="1">
      <alignment horizontal="center" vertical="justify"/>
    </xf>
    <xf numFmtId="0" fontId="63" fillId="47" borderId="16" xfId="0" applyFont="1" applyFill="1" applyBorder="1" applyAlignment="1">
      <alignment horizontal="center" vertical="justify" wrapText="1"/>
    </xf>
    <xf numFmtId="0" fontId="16" fillId="0" borderId="0" xfId="0" applyFont="1" applyAlignment="1">
      <alignment horizontal="centerContinuous" vertical="center" wrapText="1"/>
    </xf>
    <xf numFmtId="0" fontId="64" fillId="48" borderId="17" xfId="0" applyFont="1" applyFill="1" applyBorder="1" applyAlignment="1">
      <alignment horizontal="center" vertical="justify"/>
    </xf>
    <xf numFmtId="4" fontId="1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N24" sqref="N24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5" width="17.140625" style="0" customWidth="1"/>
    <col min="6" max="7" width="16.7109375" style="0" customWidth="1"/>
    <col min="8" max="8" width="17.140625" style="0" customWidth="1"/>
    <col min="9" max="9" width="8.28125" style="0" customWidth="1"/>
    <col min="10" max="10" width="8.140625" style="0" customWidth="1"/>
    <col min="11" max="11" width="8.421875" style="0" customWidth="1"/>
    <col min="12" max="12" width="15.28125" style="0" bestFit="1" customWidth="1"/>
  </cols>
  <sheetData>
    <row r="1" spans="1:11" ht="18">
      <c r="A1" s="91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">
      <c r="A2" s="91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 customHeight="1" thickBot="1">
      <c r="A3" s="5"/>
      <c r="B3" s="5"/>
      <c r="C3" s="5"/>
      <c r="D3" s="5"/>
      <c r="E3" s="5"/>
      <c r="F3" s="5"/>
      <c r="G3" s="5"/>
      <c r="H3" s="87" t="s">
        <v>31</v>
      </c>
      <c r="I3" s="5"/>
      <c r="J3" s="5"/>
      <c r="K3" s="5"/>
    </row>
    <row r="4" spans="1:11" ht="46.5" customHeight="1" thickBot="1">
      <c r="A4" s="73"/>
      <c r="B4" s="74" t="s">
        <v>8</v>
      </c>
      <c r="C4" s="75" t="s">
        <v>25</v>
      </c>
      <c r="D4" s="86" t="s">
        <v>12</v>
      </c>
      <c r="E4" s="86" t="s">
        <v>19</v>
      </c>
      <c r="F4" s="86" t="s">
        <v>17</v>
      </c>
      <c r="G4" s="86" t="s">
        <v>22</v>
      </c>
      <c r="H4" s="76" t="s">
        <v>13</v>
      </c>
      <c r="I4" s="77" t="s">
        <v>16</v>
      </c>
      <c r="J4" s="78" t="s">
        <v>14</v>
      </c>
      <c r="K4" s="79" t="s">
        <v>15</v>
      </c>
    </row>
    <row r="5" spans="1:11" ht="10.5" customHeight="1">
      <c r="A5" s="9"/>
      <c r="B5" s="3"/>
      <c r="C5" s="3"/>
      <c r="D5" s="2"/>
      <c r="E5" s="2"/>
      <c r="F5" s="2"/>
      <c r="G5" s="2"/>
      <c r="H5" s="9"/>
      <c r="I5" s="2"/>
      <c r="J5" s="2"/>
      <c r="K5" s="10"/>
    </row>
    <row r="6" spans="1:11" ht="23.25" customHeight="1">
      <c r="A6" s="12" t="s">
        <v>4</v>
      </c>
      <c r="B6" s="59" t="s">
        <v>0</v>
      </c>
      <c r="C6" s="48">
        <f>+C22+C37</f>
        <v>363025293333</v>
      </c>
      <c r="D6" s="48">
        <f>SUM(D7:D10)</f>
        <v>420775683633</v>
      </c>
      <c r="E6" s="48">
        <f>SUM(E7:E10)</f>
        <v>385574125990.95</v>
      </c>
      <c r="F6" s="48">
        <f>SUM(F7:F10)</f>
        <v>310209516078.02</v>
      </c>
      <c r="G6" s="48">
        <f>SUM(G7:G10)</f>
        <v>297705585569.41003</v>
      </c>
      <c r="H6" s="25">
        <f>+D6-E6</f>
        <v>35201557642.04999</v>
      </c>
      <c r="I6" s="56">
        <f>+E6/D6</f>
        <v>0.916341273958329</v>
      </c>
      <c r="J6" s="56">
        <f>+F6/D6</f>
        <v>0.7372325163841558</v>
      </c>
      <c r="K6" s="13">
        <f>+G6/D6</f>
        <v>0.7075161354358785</v>
      </c>
    </row>
    <row r="7" spans="1:11" ht="21.75" customHeight="1">
      <c r="A7" s="17"/>
      <c r="B7" s="60" t="s">
        <v>1</v>
      </c>
      <c r="C7" s="49">
        <f>+C23+C38</f>
        <v>51192693333</v>
      </c>
      <c r="D7" s="49">
        <f>+D23+D38</f>
        <v>51920083633</v>
      </c>
      <c r="E7" s="49">
        <f>+E23+E38</f>
        <v>42876759973.83</v>
      </c>
      <c r="F7" s="49">
        <f>+F23+F38</f>
        <v>40487606805.130005</v>
      </c>
      <c r="G7" s="49">
        <f>+G23+G38</f>
        <v>40449946638.130005</v>
      </c>
      <c r="H7" s="71">
        <f>+D7-E7</f>
        <v>9043323659.169998</v>
      </c>
      <c r="I7" s="72">
        <f>+E7/D7</f>
        <v>0.82582224398764</v>
      </c>
      <c r="J7" s="72">
        <f>+F7/D7</f>
        <v>0.7798062709474605</v>
      </c>
      <c r="K7" s="32">
        <f>+G7/D7</f>
        <v>0.7790809222121579</v>
      </c>
    </row>
    <row r="8" spans="1:11" ht="24" customHeight="1">
      <c r="A8" s="17"/>
      <c r="B8" s="60" t="s">
        <v>2</v>
      </c>
      <c r="C8" s="49">
        <f>+C24+C39</f>
        <v>23457500000</v>
      </c>
      <c r="D8" s="49">
        <f>+D24+D39</f>
        <v>23457500000</v>
      </c>
      <c r="E8" s="49">
        <f>+E24+E39</f>
        <v>22412897299.57</v>
      </c>
      <c r="F8" s="49">
        <f>+F24+F39</f>
        <v>19219711460.55</v>
      </c>
      <c r="G8" s="49">
        <f>+G24+G39</f>
        <v>18757147862.03</v>
      </c>
      <c r="H8" s="71">
        <f>+D8-E8</f>
        <v>1044602700.4300003</v>
      </c>
      <c r="I8" s="72">
        <f>+E8/D8</f>
        <v>0.9554682851783012</v>
      </c>
      <c r="J8" s="72">
        <f>+F8/D8</f>
        <v>0.8193418506042843</v>
      </c>
      <c r="K8" s="32">
        <f>+G8/D8</f>
        <v>0.7996226308016625</v>
      </c>
    </row>
    <row r="9" spans="1:11" ht="25.5" customHeight="1">
      <c r="A9" s="17"/>
      <c r="B9" s="60" t="s">
        <v>9</v>
      </c>
      <c r="C9" s="49">
        <f aca="true" t="shared" si="0" ref="C9:G10">+C25</f>
        <v>89191477341</v>
      </c>
      <c r="D9" s="49">
        <f t="shared" si="0"/>
        <v>89191477341</v>
      </c>
      <c r="E9" s="49">
        <f t="shared" si="0"/>
        <v>64077846058.55</v>
      </c>
      <c r="F9" s="49">
        <f t="shared" si="0"/>
        <v>63502521739.55</v>
      </c>
      <c r="G9" s="49">
        <f t="shared" si="0"/>
        <v>63498814996.46</v>
      </c>
      <c r="H9" s="71">
        <f>+D9-E9</f>
        <v>25113631282.449997</v>
      </c>
      <c r="I9" s="72">
        <f>+E9/D9</f>
        <v>0.7184301456692473</v>
      </c>
      <c r="J9" s="72">
        <f>+F9/D9</f>
        <v>0.7119797051546184</v>
      </c>
      <c r="K9" s="32">
        <f>+G9/D9</f>
        <v>0.7119381457679985</v>
      </c>
    </row>
    <row r="10" spans="1:12" ht="24.75" customHeight="1">
      <c r="A10" s="17"/>
      <c r="B10" s="60" t="s">
        <v>10</v>
      </c>
      <c r="C10" s="49">
        <f t="shared" si="0"/>
        <v>199183622659</v>
      </c>
      <c r="D10" s="49">
        <f t="shared" si="0"/>
        <v>256206622659</v>
      </c>
      <c r="E10" s="49">
        <f t="shared" si="0"/>
        <v>256206622659</v>
      </c>
      <c r="F10" s="49">
        <f t="shared" si="0"/>
        <v>186999676072.79</v>
      </c>
      <c r="G10" s="49">
        <f t="shared" si="0"/>
        <v>174999676072.79</v>
      </c>
      <c r="H10" s="71">
        <f>+D10-E10</f>
        <v>0</v>
      </c>
      <c r="I10" s="72">
        <f>+E10/D10</f>
        <v>1</v>
      </c>
      <c r="J10" s="72">
        <f>+F10/D10</f>
        <v>0.7298783853908356</v>
      </c>
      <c r="K10" s="32">
        <f>+G10/D10</f>
        <v>0.6830411886179346</v>
      </c>
      <c r="L10" s="1"/>
    </row>
    <row r="11" spans="1:11" ht="6.75" customHeight="1">
      <c r="A11" s="17"/>
      <c r="B11" s="50"/>
      <c r="C11" s="49"/>
      <c r="D11" s="49"/>
      <c r="E11" s="49"/>
      <c r="F11" s="49"/>
      <c r="G11" s="49"/>
      <c r="H11" s="26"/>
      <c r="I11" s="14"/>
      <c r="J11" s="57"/>
      <c r="K11" s="15"/>
    </row>
    <row r="12" spans="1:11" ht="37.5" customHeight="1">
      <c r="A12" s="16" t="s">
        <v>5</v>
      </c>
      <c r="B12" s="59" t="s">
        <v>3</v>
      </c>
      <c r="C12" s="48">
        <f>+C28+C41</f>
        <v>192599920000</v>
      </c>
      <c r="D12" s="48">
        <f>+D28+D41</f>
        <v>223089920001</v>
      </c>
      <c r="E12" s="48">
        <f>+E28+E41</f>
        <v>208716694562.84</v>
      </c>
      <c r="F12" s="48">
        <f>+F28+F41</f>
        <v>181654891626.97</v>
      </c>
      <c r="G12" s="48">
        <f>+G28+G41</f>
        <v>65659805589.48</v>
      </c>
      <c r="H12" s="25">
        <f>+D12-E12</f>
        <v>14373225438.160004</v>
      </c>
      <c r="I12" s="56">
        <f>+E12/D12</f>
        <v>0.9355720534657255</v>
      </c>
      <c r="J12" s="56">
        <f>+F12/D12</f>
        <v>0.8142675905130798</v>
      </c>
      <c r="K12" s="13">
        <f>+G12/D12</f>
        <v>0.29431991185072676</v>
      </c>
    </row>
    <row r="13" spans="1:12" ht="11.25" customHeight="1">
      <c r="A13" s="11"/>
      <c r="B13" s="51"/>
      <c r="C13" s="52"/>
      <c r="D13" s="53"/>
      <c r="E13" s="53"/>
      <c r="F13" s="53"/>
      <c r="G13" s="53"/>
      <c r="H13" s="26"/>
      <c r="I13" s="14"/>
      <c r="J13" s="14"/>
      <c r="K13" s="15"/>
      <c r="L13" s="21"/>
    </row>
    <row r="14" spans="1:11" ht="19.5" customHeight="1" thickBot="1">
      <c r="A14" s="18" t="s">
        <v>6</v>
      </c>
      <c r="B14" s="61" t="s">
        <v>7</v>
      </c>
      <c r="C14" s="54">
        <f>+C30+C43</f>
        <v>555625213333</v>
      </c>
      <c r="D14" s="54">
        <f>+D6+D12</f>
        <v>643865603634</v>
      </c>
      <c r="E14" s="54">
        <f>+E6+E12</f>
        <v>594290820553.79</v>
      </c>
      <c r="F14" s="54">
        <f>+F6+F12</f>
        <v>491864407704.99</v>
      </c>
      <c r="G14" s="54">
        <f>+G6+G12</f>
        <v>363365391158.89</v>
      </c>
      <c r="H14" s="27">
        <f>+D14-E14</f>
        <v>49574783080.20996</v>
      </c>
      <c r="I14" s="58">
        <f>+E14/D14</f>
        <v>0.9230044549663654</v>
      </c>
      <c r="J14" s="58">
        <f>+F14/D14</f>
        <v>0.7639240315508238</v>
      </c>
      <c r="K14" s="19">
        <f>+G14/D14</f>
        <v>0.5643497480033769</v>
      </c>
    </row>
    <row r="15" spans="3:11" ht="9.75" customHeight="1">
      <c r="C15" s="1"/>
      <c r="D15" s="1"/>
      <c r="E15" s="1"/>
      <c r="F15" s="1"/>
      <c r="G15" s="1"/>
      <c r="H15" s="1"/>
      <c r="I15" s="1"/>
      <c r="J15" s="1"/>
      <c r="K15" s="1"/>
    </row>
    <row r="16" spans="1:11" ht="18">
      <c r="A16" s="91" t="s">
        <v>27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5" customHeight="1">
      <c r="A17" s="91" t="s">
        <v>30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1.25" customHeight="1" hidden="1" thickBot="1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</row>
    <row r="19" spans="3:11" ht="20.25" customHeight="1" thickBot="1">
      <c r="C19" s="1"/>
      <c r="D19" s="1"/>
      <c r="E19" s="1"/>
      <c r="F19" s="1"/>
      <c r="G19" s="4"/>
      <c r="H19" s="29"/>
      <c r="I19" s="29"/>
      <c r="J19" s="29"/>
      <c r="K19" s="29"/>
    </row>
    <row r="20" spans="1:11" ht="48.75" customHeight="1" thickBot="1">
      <c r="A20" s="80"/>
      <c r="B20" s="81" t="s">
        <v>8</v>
      </c>
      <c r="C20" s="82" t="s">
        <v>25</v>
      </c>
      <c r="D20" s="82" t="s">
        <v>12</v>
      </c>
      <c r="E20" s="82" t="s">
        <v>19</v>
      </c>
      <c r="F20" s="82" t="s">
        <v>23</v>
      </c>
      <c r="G20" s="82" t="s">
        <v>18</v>
      </c>
      <c r="H20" s="83" t="s">
        <v>13</v>
      </c>
      <c r="I20" s="84" t="s">
        <v>16</v>
      </c>
      <c r="J20" s="85" t="s">
        <v>14</v>
      </c>
      <c r="K20" s="88" t="s">
        <v>15</v>
      </c>
    </row>
    <row r="21" spans="1:11" ht="13.5" customHeight="1">
      <c r="A21" s="9"/>
      <c r="B21" s="3"/>
      <c r="C21" s="6"/>
      <c r="D21" s="8"/>
      <c r="E21" s="8"/>
      <c r="F21" s="8"/>
      <c r="G21" s="8"/>
      <c r="H21" s="33"/>
      <c r="I21" s="34"/>
      <c r="J21" s="34"/>
      <c r="K21" s="89"/>
    </row>
    <row r="22" spans="1:11" ht="19.5" customHeight="1">
      <c r="A22" s="12" t="s">
        <v>4</v>
      </c>
      <c r="B22" s="62" t="s">
        <v>0</v>
      </c>
      <c r="C22" s="48">
        <f>SUM(C23:C26)</f>
        <v>349787660000</v>
      </c>
      <c r="D22" s="48">
        <f>SUM(D23:D26)</f>
        <v>407538050300</v>
      </c>
      <c r="E22" s="48">
        <f>SUM(E23:E26)</f>
        <v>375652040551.3</v>
      </c>
      <c r="F22" s="48">
        <f>SUM(F23:F26)</f>
        <v>300621691511.7</v>
      </c>
      <c r="G22" s="48">
        <f>SUM(G23:G26)</f>
        <v>288117761003.08997</v>
      </c>
      <c r="H22" s="35">
        <f>+D22-E22</f>
        <v>31886009748.700012</v>
      </c>
      <c r="I22" s="36">
        <f>+E22/D22</f>
        <v>0.9217594290269882</v>
      </c>
      <c r="J22" s="36">
        <f>+F22/D22</f>
        <v>0.7376530640277739</v>
      </c>
      <c r="K22" s="37">
        <f>+G22/D22</f>
        <v>0.7069714368780989</v>
      </c>
    </row>
    <row r="23" spans="1:12" ht="19.5" customHeight="1">
      <c r="A23" s="17"/>
      <c r="B23" s="63" t="s">
        <v>1</v>
      </c>
      <c r="C23" s="49">
        <v>39677210000</v>
      </c>
      <c r="D23" s="49">
        <v>40404600300</v>
      </c>
      <c r="E23" s="49">
        <v>34459367764.44</v>
      </c>
      <c r="F23" s="49">
        <v>32093858447.74</v>
      </c>
      <c r="G23" s="49">
        <v>32056198280.74</v>
      </c>
      <c r="H23" s="70">
        <f>+D23-E23</f>
        <v>5945232535.559998</v>
      </c>
      <c r="I23" s="40">
        <f>+E23/D23</f>
        <v>0.8528575337605803</v>
      </c>
      <c r="J23" s="40">
        <f>+F23/D23</f>
        <v>0.7943119894627445</v>
      </c>
      <c r="K23" s="41">
        <f>+G23/D23</f>
        <v>0.7933799132456707</v>
      </c>
      <c r="L23" s="1"/>
    </row>
    <row r="24" spans="1:11" ht="19.5" customHeight="1">
      <c r="A24" s="17"/>
      <c r="B24" s="63" t="s">
        <v>2</v>
      </c>
      <c r="C24" s="49">
        <v>21735350000</v>
      </c>
      <c r="D24" s="49">
        <v>21735350000</v>
      </c>
      <c r="E24" s="49">
        <v>20908204069.31</v>
      </c>
      <c r="F24" s="49">
        <v>18025635251.62</v>
      </c>
      <c r="G24" s="49">
        <v>17563071653.1</v>
      </c>
      <c r="H24" s="70">
        <f>+D24-E24</f>
        <v>827145930.6899986</v>
      </c>
      <c r="I24" s="40">
        <f>+E24/D24</f>
        <v>0.9619446693662629</v>
      </c>
      <c r="J24" s="40">
        <f>+F24/D24</f>
        <v>0.829323440920896</v>
      </c>
      <c r="K24" s="41">
        <f>+G24/D24</f>
        <v>0.8080418145141439</v>
      </c>
    </row>
    <row r="25" spans="1:11" ht="19.5" customHeight="1">
      <c r="A25" s="17"/>
      <c r="B25" s="63" t="s">
        <v>9</v>
      </c>
      <c r="C25" s="49">
        <v>89191477341</v>
      </c>
      <c r="D25" s="49">
        <v>89191477341</v>
      </c>
      <c r="E25" s="49">
        <v>64077846058.55</v>
      </c>
      <c r="F25" s="49">
        <v>63502521739.55</v>
      </c>
      <c r="G25" s="49">
        <v>63498814996.46</v>
      </c>
      <c r="H25" s="70">
        <f>+D25-E25</f>
        <v>25113631282.449997</v>
      </c>
      <c r="I25" s="40">
        <f>+E25/D25</f>
        <v>0.7184301456692473</v>
      </c>
      <c r="J25" s="40">
        <f>+F25/D25</f>
        <v>0.7119797051546184</v>
      </c>
      <c r="K25" s="41">
        <f>+G25/D25</f>
        <v>0.7119381457679985</v>
      </c>
    </row>
    <row r="26" spans="1:11" ht="19.5" customHeight="1">
      <c r="A26" s="17"/>
      <c r="B26" s="63" t="s">
        <v>10</v>
      </c>
      <c r="C26" s="49">
        <v>199183622659</v>
      </c>
      <c r="D26" s="49">
        <v>256206622659</v>
      </c>
      <c r="E26" s="49">
        <v>256206622659</v>
      </c>
      <c r="F26" s="49">
        <v>186999676072.79</v>
      </c>
      <c r="G26" s="49">
        <v>174999676072.79</v>
      </c>
      <c r="H26" s="70">
        <f>+D26-E26</f>
        <v>0</v>
      </c>
      <c r="I26" s="40">
        <f>+E26/D26</f>
        <v>1</v>
      </c>
      <c r="J26" s="40">
        <f>+F26/D26</f>
        <v>0.7298783853908356</v>
      </c>
      <c r="K26" s="41">
        <f>+G26/D26</f>
        <v>0.6830411886179346</v>
      </c>
    </row>
    <row r="27" spans="1:11" ht="8.25" customHeight="1">
      <c r="A27" s="17"/>
      <c r="B27" s="64"/>
      <c r="C27" s="49"/>
      <c r="D27" s="49"/>
      <c r="E27" s="49"/>
      <c r="F27" s="49"/>
      <c r="G27" s="49"/>
      <c r="H27" s="38"/>
      <c r="I27" s="39"/>
      <c r="J27" s="39"/>
      <c r="K27" s="42"/>
    </row>
    <row r="28" spans="1:11" ht="19.5" customHeight="1">
      <c r="A28" s="16" t="s">
        <v>5</v>
      </c>
      <c r="B28" s="62" t="s">
        <v>3</v>
      </c>
      <c r="C28" s="48">
        <v>188620000000</v>
      </c>
      <c r="D28" s="48">
        <v>219110000001</v>
      </c>
      <c r="E28" s="48">
        <v>204868399951.6</v>
      </c>
      <c r="F28" s="48">
        <v>179094205752.28</v>
      </c>
      <c r="G28" s="48">
        <v>63099119714.79</v>
      </c>
      <c r="H28" s="35">
        <f>+D28-E28</f>
        <v>14241600049.399994</v>
      </c>
      <c r="I28" s="36">
        <f>+E28/D28</f>
        <v>0.9350025099295559</v>
      </c>
      <c r="J28" s="36">
        <f>+F28/D28</f>
        <v>0.8173712096730529</v>
      </c>
      <c r="K28" s="37">
        <f>+G28/D28</f>
        <v>0.28797918723244953</v>
      </c>
    </row>
    <row r="29" spans="1:11" ht="10.5" customHeight="1">
      <c r="A29" s="20"/>
      <c r="B29" s="65"/>
      <c r="C29" s="52"/>
      <c r="D29" s="52"/>
      <c r="E29" s="52" t="s">
        <v>29</v>
      </c>
      <c r="F29" s="52"/>
      <c r="G29" s="52"/>
      <c r="H29" s="38"/>
      <c r="I29" s="39"/>
      <c r="J29" s="39"/>
      <c r="K29" s="42"/>
    </row>
    <row r="30" spans="1:11" ht="19.5" customHeight="1" thickBot="1">
      <c r="A30" s="18" t="s">
        <v>6</v>
      </c>
      <c r="B30" s="66" t="s">
        <v>7</v>
      </c>
      <c r="C30" s="54">
        <f>+C22+C28</f>
        <v>538407660000</v>
      </c>
      <c r="D30" s="54">
        <f>+D22+D28</f>
        <v>626648050301</v>
      </c>
      <c r="E30" s="54">
        <f>+E22+E28</f>
        <v>580520440502.9</v>
      </c>
      <c r="F30" s="54">
        <f>+F22+F28</f>
        <v>479715897263.98</v>
      </c>
      <c r="G30" s="54">
        <f>+G22+G28</f>
        <v>351216880717.87994</v>
      </c>
      <c r="H30" s="43">
        <f>+D30-E30</f>
        <v>46127609798.099976</v>
      </c>
      <c r="I30" s="44">
        <f>+E30/D30</f>
        <v>0.9263899252922859</v>
      </c>
      <c r="J30" s="44">
        <f>+F30/D30</f>
        <v>0.7655268328586619</v>
      </c>
      <c r="K30" s="45">
        <f>+G30/D30</f>
        <v>0.560469119067998</v>
      </c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1:11" ht="18">
      <c r="A32" s="91" t="s">
        <v>28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8.75" customHeight="1">
      <c r="A33" s="91" t="s">
        <v>30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2" customHeight="1" thickBot="1">
      <c r="A34" s="5"/>
      <c r="B34" s="5"/>
      <c r="C34" s="7"/>
      <c r="D34" s="7"/>
      <c r="E34" s="7"/>
      <c r="F34" s="7"/>
      <c r="G34" s="7"/>
      <c r="H34" s="28"/>
      <c r="I34" s="28"/>
      <c r="J34" s="28"/>
      <c r="K34" s="28"/>
    </row>
    <row r="35" spans="1:11" ht="54" customHeight="1" thickBot="1">
      <c r="A35" s="73"/>
      <c r="B35" s="74" t="s">
        <v>8</v>
      </c>
      <c r="C35" s="75" t="s">
        <v>25</v>
      </c>
      <c r="D35" s="75" t="s">
        <v>12</v>
      </c>
      <c r="E35" s="75" t="s">
        <v>20</v>
      </c>
      <c r="F35" s="75" t="s">
        <v>24</v>
      </c>
      <c r="G35" s="75" t="s">
        <v>21</v>
      </c>
      <c r="H35" s="76" t="s">
        <v>13</v>
      </c>
      <c r="I35" s="77" t="s">
        <v>16</v>
      </c>
      <c r="J35" s="78" t="s">
        <v>14</v>
      </c>
      <c r="K35" s="79" t="s">
        <v>15</v>
      </c>
    </row>
    <row r="36" spans="1:11" ht="12" customHeight="1">
      <c r="A36" s="9"/>
      <c r="B36" s="3"/>
      <c r="C36" s="6"/>
      <c r="D36" s="8"/>
      <c r="E36" s="8"/>
      <c r="F36" s="8"/>
      <c r="G36" s="8"/>
      <c r="H36" s="46"/>
      <c r="I36" s="47"/>
      <c r="J36" s="47"/>
      <c r="K36" s="90"/>
    </row>
    <row r="37" spans="1:11" ht="19.5" customHeight="1">
      <c r="A37" s="22" t="s">
        <v>4</v>
      </c>
      <c r="B37" s="67" t="s">
        <v>0</v>
      </c>
      <c r="C37" s="48">
        <f>+C38+C39</f>
        <v>13237633333</v>
      </c>
      <c r="D37" s="48">
        <f>+D38+D39</f>
        <v>13237633333</v>
      </c>
      <c r="E37" s="48">
        <f>+E38+E39</f>
        <v>9922085439.65</v>
      </c>
      <c r="F37" s="48">
        <f>+F38+F39</f>
        <v>9587824566.32</v>
      </c>
      <c r="G37" s="48">
        <f>+G38+G39</f>
        <v>9587824566.32</v>
      </c>
      <c r="H37" s="35">
        <f>+D37-E37</f>
        <v>3315547893.3500004</v>
      </c>
      <c r="I37" s="36">
        <f>+E37/D37</f>
        <v>0.7495362040973974</v>
      </c>
      <c r="J37" s="36">
        <f>+F37/D37</f>
        <v>0.7242854009574794</v>
      </c>
      <c r="K37" s="37">
        <f>+G37/D37</f>
        <v>0.7242854009574794</v>
      </c>
    </row>
    <row r="38" spans="1:11" ht="19.5" customHeight="1">
      <c r="A38" s="24"/>
      <c r="B38" s="60" t="s">
        <v>1</v>
      </c>
      <c r="C38" s="49">
        <v>11515483333</v>
      </c>
      <c r="D38" s="49">
        <v>11515483333</v>
      </c>
      <c r="E38" s="49">
        <v>8417392209.39</v>
      </c>
      <c r="F38" s="49">
        <v>8393748357.39</v>
      </c>
      <c r="G38" s="49">
        <v>8393748357.39</v>
      </c>
      <c r="H38" s="70">
        <f>+D38-E38</f>
        <v>3098091123.6099997</v>
      </c>
      <c r="I38" s="40">
        <f>+E38/D38</f>
        <v>0.7309629970344554</v>
      </c>
      <c r="J38" s="40">
        <f>+F38/D38</f>
        <v>0.7289097743154191</v>
      </c>
      <c r="K38" s="41">
        <f>+G38/D38</f>
        <v>0.7289097743154191</v>
      </c>
    </row>
    <row r="39" spans="1:11" ht="19.5" customHeight="1">
      <c r="A39" s="24"/>
      <c r="B39" s="60" t="s">
        <v>2</v>
      </c>
      <c r="C39" s="49">
        <v>1722150000</v>
      </c>
      <c r="D39" s="49">
        <v>1722150000</v>
      </c>
      <c r="E39" s="49">
        <v>1504693230.26</v>
      </c>
      <c r="F39" s="49">
        <v>1194076208.93</v>
      </c>
      <c r="G39" s="49">
        <v>1194076208.93</v>
      </c>
      <c r="H39" s="70">
        <f>+D39-E39</f>
        <v>217456769.74</v>
      </c>
      <c r="I39" s="40">
        <f>+E39/D39</f>
        <v>0.8737294836454432</v>
      </c>
      <c r="J39" s="40">
        <f>+F39/D39</f>
        <v>0.6933636494672357</v>
      </c>
      <c r="K39" s="41">
        <f>+G39/D39</f>
        <v>0.6933636494672357</v>
      </c>
    </row>
    <row r="40" spans="1:11" ht="9" customHeight="1">
      <c r="A40" s="17"/>
      <c r="B40" s="68"/>
      <c r="C40" s="49"/>
      <c r="D40" s="49"/>
      <c r="E40" s="49"/>
      <c r="F40" s="49"/>
      <c r="G40" s="49"/>
      <c r="H40" s="70"/>
      <c r="I40" s="40"/>
      <c r="J40" s="40"/>
      <c r="K40" s="41"/>
    </row>
    <row r="41" spans="1:11" ht="19.5" customHeight="1">
      <c r="A41" s="22" t="s">
        <v>5</v>
      </c>
      <c r="B41" s="59" t="s">
        <v>3</v>
      </c>
      <c r="C41" s="48">
        <v>3979920000</v>
      </c>
      <c r="D41" s="48">
        <v>3979920000</v>
      </c>
      <c r="E41" s="48">
        <v>3848294611.24</v>
      </c>
      <c r="F41" s="48">
        <v>2560685874.69</v>
      </c>
      <c r="G41" s="48">
        <v>2560685874.69</v>
      </c>
      <c r="H41" s="35">
        <f>+D41-E41</f>
        <v>131625388.76000023</v>
      </c>
      <c r="I41" s="36">
        <f>+E41/D41</f>
        <v>0.9669276295101409</v>
      </c>
      <c r="J41" s="36">
        <f>+F41/D41</f>
        <v>0.6434013434164506</v>
      </c>
      <c r="K41" s="37">
        <f>+G41/D41</f>
        <v>0.6434013434164506</v>
      </c>
    </row>
    <row r="42" spans="1:11" ht="9.75" customHeight="1">
      <c r="A42" s="11"/>
      <c r="B42" s="69"/>
      <c r="C42" s="53"/>
      <c r="D42" s="53"/>
      <c r="E42" s="53"/>
      <c r="F42" s="53"/>
      <c r="G42" s="53"/>
      <c r="H42" s="70"/>
      <c r="I42" s="40"/>
      <c r="J42" s="40"/>
      <c r="K42" s="41"/>
    </row>
    <row r="43" spans="1:11" ht="19.5" customHeight="1" thickBot="1">
      <c r="A43" s="23" t="s">
        <v>6</v>
      </c>
      <c r="B43" s="61" t="s">
        <v>7</v>
      </c>
      <c r="C43" s="54">
        <f>+C37+C41</f>
        <v>17217553333</v>
      </c>
      <c r="D43" s="54">
        <f>+D37+D41</f>
        <v>17217553333</v>
      </c>
      <c r="E43" s="54">
        <f>+E37+E41</f>
        <v>13770380050.89</v>
      </c>
      <c r="F43" s="54">
        <f>+F37+F41</f>
        <v>12148510441.01</v>
      </c>
      <c r="G43" s="54">
        <f>+G37+G41</f>
        <v>12148510441.01</v>
      </c>
      <c r="H43" s="43">
        <f>+D43-E43</f>
        <v>3447173282.1100006</v>
      </c>
      <c r="I43" s="44">
        <f>+E43/D43</f>
        <v>0.799787274333399</v>
      </c>
      <c r="J43" s="44">
        <f>+F43/D43</f>
        <v>0.7055886632699185</v>
      </c>
      <c r="K43" s="45">
        <f>+G43/D43</f>
        <v>0.7055886632699185</v>
      </c>
    </row>
    <row r="44" ht="12.75">
      <c r="C44" s="1"/>
    </row>
    <row r="45" spans="2:11" ht="12.75">
      <c r="B45" s="30" t="s">
        <v>26</v>
      </c>
      <c r="C45" s="30"/>
      <c r="D45" s="30"/>
      <c r="E45" s="55"/>
      <c r="F45" s="55"/>
      <c r="G45" s="55"/>
      <c r="H45" s="31"/>
      <c r="I45" s="31"/>
      <c r="J45" s="4"/>
      <c r="K45" s="4"/>
    </row>
    <row r="46" spans="2:9" ht="12.75">
      <c r="B46" s="31"/>
      <c r="C46" s="31"/>
      <c r="D46" s="31"/>
      <c r="E46" s="31"/>
      <c r="F46" s="31"/>
      <c r="G46" s="31"/>
      <c r="H46" s="31"/>
      <c r="I46" s="31"/>
    </row>
    <row r="47" spans="2:9" ht="12.75"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31"/>
      <c r="C48" s="31"/>
      <c r="D48" s="31"/>
      <c r="E48" s="31"/>
      <c r="F48" s="31"/>
      <c r="G48" s="31"/>
      <c r="H48" s="31"/>
      <c r="I48" s="31"/>
    </row>
    <row r="50" ht="12.75">
      <c r="H50" s="31"/>
    </row>
    <row r="51" ht="12.75">
      <c r="H51" s="31"/>
    </row>
    <row r="52" ht="12.75">
      <c r="H52" s="1"/>
    </row>
  </sheetData>
  <sheetProtection/>
  <mergeCells count="6">
    <mergeCell ref="A2:K2"/>
    <mergeCell ref="A1:K1"/>
    <mergeCell ref="A16:K16"/>
    <mergeCell ref="A17:K17"/>
    <mergeCell ref="A33:K33"/>
    <mergeCell ref="A32:K32"/>
  </mergeCells>
  <printOptions horizontalCentered="1"/>
  <pageMargins left="0.5905511811023623" right="0" top="0.3937007874015748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2017-11-07T20:11:59Z</cp:lastPrinted>
  <dcterms:created xsi:type="dcterms:W3CDTF">2011-02-09T13:24:23Z</dcterms:created>
  <dcterms:modified xsi:type="dcterms:W3CDTF">2017-11-07T20:12:13Z</dcterms:modified>
  <cp:category/>
  <cp:version/>
  <cp:contentType/>
  <cp:contentStatus/>
</cp:coreProperties>
</file>