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<sst xmlns="http://schemas.openxmlformats.org/spreadsheetml/2006/main" count="76" uniqueCount="36">
  <si>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</si>
  <si>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</si>
  <si>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</si>
  <si>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</si>
  <si>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</si>
  <si>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</si>
  <si>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</si>
  <si>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</si>
  <si>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</si>
  <si>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</si>
  <si>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</si>
  <si>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</si>
  <si>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</si>
  <si>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</si>
  <si>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</si>
  <si>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</si>
  <si>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</si>
  <si>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</si>
  <si>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</si>
  <si>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</si>
  <si>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</si>
  <si>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</si>
  <si>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</si>
  <si>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</si>
  <si>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</si>
  <si>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</si>
  <si>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</si>
  <si>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</si>
  <si>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</si>
  <si>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</si>
  <si>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 MARZO 31 DE 2017</t>
  </si>
  <si>
    <t>INFORME DE EJECUCIÓN PRESUPUESTAL ACUMULADA MARZO 31 DE 2017</t>
  </si>
  <si>
    <t>EJECUCIÓN (%)</t>
  </si>
  <si>
    <t>APROPIACIÓN ADICIONADA ($)</t>
  </si>
  <si>
    <t>APROPIACIÓN REDUCIDA ($)</t>
  </si>
  <si>
    <t>GENERADO: ABRIL 3 DE 2017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</si>
</sst>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10" fontId="5" fillId="33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0" fontId="56" fillId="16" borderId="15" xfId="0" applyFont="1" applyFill="1" applyBorder="1" applyAlignment="1">
      <alignment/>
    </xf>
    <xf numFmtId="0" fontId="57" fillId="16" borderId="16" xfId="0" applyFont="1" applyFill="1" applyBorder="1" applyAlignment="1">
      <alignment horizontal="center" vertical="center"/>
    </xf>
    <xf numFmtId="4" fontId="57" fillId="16" borderId="16" xfId="0" applyNumberFormat="1" applyFont="1" applyFill="1" applyBorder="1" applyAlignment="1">
      <alignment horizontal="center" vertical="justify" wrapText="1"/>
    </xf>
    <xf numFmtId="0" fontId="57" fillId="16" borderId="16" xfId="0" applyFont="1" applyFill="1" applyBorder="1" applyAlignment="1">
      <alignment horizontal="center" vertical="justify" wrapText="1"/>
    </xf>
    <xf numFmtId="0" fontId="58" fillId="16" borderId="16" xfId="0" applyFont="1" applyFill="1" applyBorder="1" applyAlignment="1">
      <alignment horizontal="center" vertical="justify" wrapText="1"/>
    </xf>
    <xf numFmtId="0" fontId="58" fillId="16" borderId="16" xfId="0" applyFont="1" applyFill="1" applyBorder="1" applyAlignment="1">
      <alignment horizontal="center" vertical="justify"/>
    </xf>
    <xf numFmtId="0" fontId="58" fillId="16" borderId="17" xfId="0" applyFont="1" applyFill="1" applyBorder="1" applyAlignment="1">
      <alignment horizontal="center" vertical="justify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/>
    </xf>
    <xf numFmtId="4" fontId="7" fillId="33" borderId="13" xfId="0" applyNumberFormat="1" applyFont="1" applyFill="1" applyBorder="1" applyAlignment="1">
      <alignment horizontal="right" vertical="center" wrapText="1"/>
    </xf>
    <xf numFmtId="192" fontId="59" fillId="0" borderId="0" xfId="0" applyNumberFormat="1" applyFont="1" applyFill="1" applyBorder="1" applyAlignment="1">
      <alignment horizontal="right" vertical="center" wrapText="1" readingOrder="1"/>
    </xf>
    <xf numFmtId="0" fontId="7" fillId="3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60" fillId="33" borderId="0" xfId="0" applyNumberFormat="1" applyFont="1" applyFill="1" applyBorder="1" applyAlignment="1">
      <alignment horizontal="right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10" fontId="60" fillId="33" borderId="13" xfId="0" applyNumberFormat="1" applyFont="1" applyFill="1" applyBorder="1" applyAlignment="1">
      <alignment horizontal="right" vertical="center" wrapText="1"/>
    </xf>
    <xf numFmtId="0" fontId="57" fillId="16" borderId="18" xfId="0" applyFont="1" applyFill="1" applyBorder="1" applyAlignment="1">
      <alignment horizontal="center" vertical="justify" wrapText="1"/>
    </xf>
    <xf numFmtId="0" fontId="0" fillId="0" borderId="19" xfId="0" applyBorder="1" applyAlignment="1">
      <alignment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Border="1" applyAlignment="1">
      <alignment/>
    </xf>
    <xf numFmtId="4" fontId="7" fillId="33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4" fillId="0" borderId="0" xfId="0" applyFont="1" applyAlignment="1">
      <alignment horizontal="centerContinuous" vertical="center" wrapText="1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10" fontId="0" fillId="0" borderId="11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6" fillId="16" borderId="24" xfId="0" applyFont="1" applyFill="1" applyBorder="1" applyAlignment="1">
      <alignment/>
    </xf>
    <xf numFmtId="0" fontId="57" fillId="16" borderId="25" xfId="0" applyFont="1" applyFill="1" applyBorder="1" applyAlignment="1">
      <alignment horizontal="center" vertical="center"/>
    </xf>
    <xf numFmtId="4" fontId="57" fillId="16" borderId="25" xfId="0" applyNumberFormat="1" applyFont="1" applyFill="1" applyBorder="1" applyAlignment="1">
      <alignment horizontal="center" vertical="justify" wrapText="1"/>
    </xf>
    <xf numFmtId="0" fontId="57" fillId="16" borderId="26" xfId="0" applyFont="1" applyFill="1" applyBorder="1" applyAlignment="1">
      <alignment horizontal="center" vertical="justify" wrapText="1"/>
    </xf>
    <xf numFmtId="0" fontId="58" fillId="16" borderId="25" xfId="0" applyFont="1" applyFill="1" applyBorder="1" applyAlignment="1">
      <alignment horizontal="center" vertical="justify" wrapText="1"/>
    </xf>
    <xf numFmtId="0" fontId="58" fillId="16" borderId="25" xfId="0" applyFont="1" applyFill="1" applyBorder="1" applyAlignment="1">
      <alignment horizontal="center" vertical="justify"/>
    </xf>
    <xf numFmtId="0" fontId="58" fillId="16" borderId="27" xfId="0" applyFont="1" applyFill="1" applyBorder="1" applyAlignment="1">
      <alignment horizontal="center" vertical="justify"/>
    </xf>
    <xf numFmtId="0" fontId="0" fillId="0" borderId="28" xfId="0" applyBorder="1" applyAlignment="1">
      <alignment/>
    </xf>
    <xf numFmtId="4" fontId="10" fillId="0" borderId="29" xfId="0" applyNumberFormat="1" applyFont="1" applyBorder="1" applyAlignment="1">
      <alignment/>
    </xf>
    <xf numFmtId="0" fontId="5" fillId="33" borderId="28" xfId="0" applyFont="1" applyFill="1" applyBorder="1" applyAlignment="1">
      <alignment horizontal="center" vertical="center"/>
    </xf>
    <xf numFmtId="10" fontId="7" fillId="33" borderId="29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/>
    </xf>
    <xf numFmtId="10" fontId="7" fillId="0" borderId="29" xfId="0" applyNumberFormat="1" applyFont="1" applyFill="1" applyBorder="1" applyAlignment="1">
      <alignment horizontal="right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4" fontId="7" fillId="33" borderId="31" xfId="0" applyNumberFormat="1" applyFont="1" applyFill="1" applyBorder="1" applyAlignment="1">
      <alignment horizontal="right" vertical="center" wrapText="1"/>
    </xf>
    <xf numFmtId="4" fontId="7" fillId="33" borderId="32" xfId="0" applyNumberFormat="1" applyFont="1" applyFill="1" applyBorder="1" applyAlignment="1">
      <alignment horizontal="right" vertical="center" wrapText="1"/>
    </xf>
    <xf numFmtId="10" fontId="7" fillId="33" borderId="31" xfId="0" applyNumberFormat="1" applyFont="1" applyFill="1" applyBorder="1" applyAlignment="1">
      <alignment horizontal="right" vertical="center" wrapText="1"/>
    </xf>
    <xf numFmtId="10" fontId="7" fillId="33" borderId="3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M31" sqref="M31"/>
    </sheetView>
  </sheetViews>
  <sheetFormatPr defaultColWidth="11.421875" defaultRowHeight="12.75"/>
  <cols>
    <col min="1" max="1" width="2.57421875" style="0" customWidth="1"/>
    <col min="2" max="2" width="22.57421875" style="0" customWidth="1"/>
    <col min="3" max="3" width="17.28125" style="0" customWidth="1"/>
    <col min="4" max="4" width="15.7109375" style="0" customWidth="1"/>
    <col min="5" max="5" width="14.421875" style="0" customWidth="1"/>
    <col min="6" max="6" width="17.140625" style="0" customWidth="1"/>
    <col min="7" max="7" width="17.8515625" style="0" customWidth="1"/>
    <col min="8" max="8" width="16.57421875" style="0" customWidth="1"/>
    <col min="9" max="9" width="16.28125" style="0" customWidth="1"/>
    <col min="10" max="10" width="17.140625" style="0" customWidth="1"/>
    <col min="11" max="11" width="7.421875" style="0" customWidth="1"/>
    <col min="12" max="12" width="7.7109375" style="0" customWidth="1"/>
    <col min="13" max="13" width="7.57421875" style="0" customWidth="1"/>
    <col min="14" max="15" width="17.421875" style="0" bestFit="1" customWidth="1"/>
  </cols>
  <sheetData>
    <row r="1" spans="1:13" ht="15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>
      <c r="A2" s="78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72" t="s">
        <v>35</v>
      </c>
      <c r="L3" s="72"/>
      <c r="M3" s="72"/>
    </row>
    <row r="4" spans="3:13" ht="12.75" customHeight="1" thickBot="1">
      <c r="C4" s="1"/>
      <c r="D4" s="1"/>
      <c r="E4" s="1"/>
      <c r="F4" s="1"/>
      <c r="G4" s="1"/>
      <c r="H4" s="1"/>
      <c r="I4" s="1"/>
      <c r="J4" s="2"/>
      <c r="K4" s="75" t="s">
        <v>32</v>
      </c>
      <c r="L4" s="76"/>
      <c r="M4" s="77"/>
    </row>
    <row r="5" spans="1:13" ht="46.5" customHeight="1" thickBot="1">
      <c r="A5" s="27"/>
      <c r="B5" s="28" t="s">
        <v>8</v>
      </c>
      <c r="C5" s="29" t="s">
        <v>25</v>
      </c>
      <c r="D5" s="29" t="s">
        <v>33</v>
      </c>
      <c r="E5" s="29" t="s">
        <v>34</v>
      </c>
      <c r="F5" s="30" t="s">
        <v>12</v>
      </c>
      <c r="G5" s="30" t="s">
        <v>19</v>
      </c>
      <c r="H5" s="30" t="s">
        <v>17</v>
      </c>
      <c r="I5" s="30" t="s">
        <v>22</v>
      </c>
      <c r="J5" s="62" t="s">
        <v>13</v>
      </c>
      <c r="K5" s="31" t="s">
        <v>16</v>
      </c>
      <c r="L5" s="32" t="s">
        <v>14</v>
      </c>
      <c r="M5" s="33" t="s">
        <v>15</v>
      </c>
    </row>
    <row r="6" spans="1:13" ht="10.5" customHeight="1">
      <c r="A6" s="9"/>
      <c r="B6" s="3"/>
      <c r="C6" s="3"/>
      <c r="D6" s="3"/>
      <c r="E6" s="3"/>
      <c r="F6" s="2"/>
      <c r="G6" s="2"/>
      <c r="H6" s="2"/>
      <c r="I6" s="2"/>
      <c r="J6" s="63"/>
      <c r="K6" s="2"/>
      <c r="L6" s="2"/>
      <c r="M6" s="10"/>
    </row>
    <row r="7" spans="1:13" ht="23.25" customHeight="1">
      <c r="A7" s="12" t="s">
        <v>4</v>
      </c>
      <c r="B7" s="41" t="s">
        <v>0</v>
      </c>
      <c r="C7" s="42">
        <f aca="true" t="shared" si="0" ref="C7:E9">+C23+C39</f>
        <v>363025293333</v>
      </c>
      <c r="D7" s="42">
        <f t="shared" si="0"/>
        <v>727390300</v>
      </c>
      <c r="E7" s="42">
        <f t="shared" si="0"/>
        <v>0</v>
      </c>
      <c r="F7" s="42">
        <f>SUM(F8:F11)</f>
        <v>363752683633</v>
      </c>
      <c r="G7" s="42">
        <f>SUM(G8:G11)</f>
        <v>227520777029.73</v>
      </c>
      <c r="H7" s="42">
        <f>SUM(H8:H11)</f>
        <v>72498206841.9</v>
      </c>
      <c r="I7" s="42">
        <f>SUM(I8:I11)</f>
        <v>72132477825.91</v>
      </c>
      <c r="J7" s="64">
        <f>+F7-G7</f>
        <v>136231906603.26999</v>
      </c>
      <c r="K7" s="59">
        <f>+G7/F7</f>
        <v>0.6254820576369463</v>
      </c>
      <c r="L7" s="59">
        <f>+H7/F7</f>
        <v>0.19930631471311813</v>
      </c>
      <c r="M7" s="14">
        <f>+I7/F7</f>
        <v>0.1983008815371007</v>
      </c>
    </row>
    <row r="8" spans="1:13" ht="21.75" customHeight="1">
      <c r="A8" s="18"/>
      <c r="B8" s="43" t="s">
        <v>1</v>
      </c>
      <c r="C8" s="44">
        <f t="shared" si="0"/>
        <v>51192693333</v>
      </c>
      <c r="D8" s="44">
        <f t="shared" si="0"/>
        <v>0</v>
      </c>
      <c r="E8" s="44">
        <f t="shared" si="0"/>
        <v>0</v>
      </c>
      <c r="F8" s="44">
        <f aca="true" t="shared" si="1" ref="F8:I9">+F24+F40</f>
        <v>51192693333</v>
      </c>
      <c r="G8" s="44">
        <f t="shared" si="1"/>
        <v>15220001581.76</v>
      </c>
      <c r="H8" s="44">
        <f t="shared" si="1"/>
        <v>9255089422.45</v>
      </c>
      <c r="I8" s="44">
        <f t="shared" si="1"/>
        <v>9104294359.45</v>
      </c>
      <c r="J8" s="81">
        <f>+F8-G8</f>
        <v>35972691751.24</v>
      </c>
      <c r="K8" s="82">
        <f>+G8/F8</f>
        <v>0.29730808423687355</v>
      </c>
      <c r="L8" s="82">
        <f>+H8/F8</f>
        <v>0.180789265418156</v>
      </c>
      <c r="M8" s="83">
        <f>+I8/F8</f>
        <v>0.17784362897705094</v>
      </c>
    </row>
    <row r="9" spans="1:13" ht="24" customHeight="1">
      <c r="A9" s="18"/>
      <c r="B9" s="43" t="s">
        <v>2</v>
      </c>
      <c r="C9" s="44">
        <f t="shared" si="0"/>
        <v>23457500000</v>
      </c>
      <c r="D9" s="44">
        <f t="shared" si="0"/>
        <v>0</v>
      </c>
      <c r="E9" s="44">
        <f t="shared" si="0"/>
        <v>0</v>
      </c>
      <c r="F9" s="44">
        <f t="shared" si="1"/>
        <v>23457500000</v>
      </c>
      <c r="G9" s="44">
        <f t="shared" si="1"/>
        <v>17902839544.25</v>
      </c>
      <c r="H9" s="44">
        <f t="shared" si="1"/>
        <v>12036317317.6</v>
      </c>
      <c r="I9" s="44">
        <f t="shared" si="1"/>
        <v>11831022364.609999</v>
      </c>
      <c r="J9" s="81">
        <f>+F9-G9</f>
        <v>5554660455.75</v>
      </c>
      <c r="K9" s="82">
        <f>+G9/F9</f>
        <v>0.7632032204731962</v>
      </c>
      <c r="L9" s="82">
        <f>+H9/F9</f>
        <v>0.5131116835809443</v>
      </c>
      <c r="M9" s="83">
        <f>+I9/F9</f>
        <v>0.5043599004416497</v>
      </c>
    </row>
    <row r="10" spans="1:13" ht="25.5" customHeight="1">
      <c r="A10" s="18"/>
      <c r="B10" s="43" t="s">
        <v>9</v>
      </c>
      <c r="C10" s="44">
        <f aca="true" t="shared" si="2" ref="C10:I11">+C26</f>
        <v>89191477341</v>
      </c>
      <c r="D10" s="44">
        <f>+D26</f>
        <v>727390300</v>
      </c>
      <c r="E10" s="44">
        <f>+E26</f>
        <v>0</v>
      </c>
      <c r="F10" s="44">
        <f t="shared" si="2"/>
        <v>89918867641</v>
      </c>
      <c r="G10" s="44">
        <f t="shared" si="2"/>
        <v>25801113244.72</v>
      </c>
      <c r="H10" s="44">
        <f t="shared" si="2"/>
        <v>17657451793.85</v>
      </c>
      <c r="I10" s="44">
        <f t="shared" si="2"/>
        <v>17647812793.85</v>
      </c>
      <c r="J10" s="81">
        <f>+F10-G10</f>
        <v>64117754396.28</v>
      </c>
      <c r="K10" s="82">
        <f>+G10/F10</f>
        <v>0.28693770197074364</v>
      </c>
      <c r="L10" s="82">
        <f>+H10/F10</f>
        <v>0.1963709314528644</v>
      </c>
      <c r="M10" s="83">
        <f>+I10/F10</f>
        <v>0.1962637348182439</v>
      </c>
    </row>
    <row r="11" spans="1:14" ht="24.75" customHeight="1">
      <c r="A11" s="18"/>
      <c r="B11" s="43" t="s">
        <v>10</v>
      </c>
      <c r="C11" s="44">
        <f t="shared" si="2"/>
        <v>199183622659</v>
      </c>
      <c r="D11" s="44">
        <f>+D27</f>
        <v>0</v>
      </c>
      <c r="E11" s="44">
        <f>+E27</f>
        <v>0</v>
      </c>
      <c r="F11" s="44">
        <f t="shared" si="2"/>
        <v>199183622659</v>
      </c>
      <c r="G11" s="44">
        <f t="shared" si="2"/>
        <v>168596822659</v>
      </c>
      <c r="H11" s="44">
        <f t="shared" si="2"/>
        <v>33549348308</v>
      </c>
      <c r="I11" s="44">
        <f t="shared" si="2"/>
        <v>33549348308</v>
      </c>
      <c r="J11" s="81">
        <f>+F11-G11</f>
        <v>30586800000</v>
      </c>
      <c r="K11" s="82">
        <f>+G11/F11</f>
        <v>0.8464391821391649</v>
      </c>
      <c r="L11" s="82">
        <f>+H11/F11</f>
        <v>0.16843427115208204</v>
      </c>
      <c r="M11" s="83">
        <f>+I11/F11</f>
        <v>0.16843427115208204</v>
      </c>
      <c r="N11" s="1"/>
    </row>
    <row r="12" spans="1:13" ht="6.75" customHeight="1">
      <c r="A12" s="18"/>
      <c r="B12" s="45"/>
      <c r="C12" s="44"/>
      <c r="D12" s="44"/>
      <c r="E12" s="44"/>
      <c r="F12" s="44"/>
      <c r="G12" s="44"/>
      <c r="H12" s="44"/>
      <c r="I12" s="44"/>
      <c r="J12" s="65"/>
      <c r="K12" s="15"/>
      <c r="L12" s="60"/>
      <c r="M12" s="16"/>
    </row>
    <row r="13" spans="1:13" ht="37.5" customHeight="1">
      <c r="A13" s="17" t="s">
        <v>5</v>
      </c>
      <c r="B13" s="41" t="s">
        <v>3</v>
      </c>
      <c r="C13" s="42">
        <f aca="true" t="shared" si="3" ref="C13:I13">+C29+C43</f>
        <v>192599920000</v>
      </c>
      <c r="D13" s="42">
        <f t="shared" si="3"/>
        <v>0</v>
      </c>
      <c r="E13" s="42">
        <f t="shared" si="3"/>
        <v>0</v>
      </c>
      <c r="F13" s="42">
        <f t="shared" si="3"/>
        <v>192599920000</v>
      </c>
      <c r="G13" s="42">
        <f t="shared" si="3"/>
        <v>141795403331.24</v>
      </c>
      <c r="H13" s="42">
        <f t="shared" si="3"/>
        <v>1731797943.55</v>
      </c>
      <c r="I13" s="42">
        <f t="shared" si="3"/>
        <v>1591250247.55</v>
      </c>
      <c r="J13" s="64">
        <f>+F13-G13</f>
        <v>50804516668.76001</v>
      </c>
      <c r="K13" s="59">
        <f>+G13/F13</f>
        <v>0.7362173532119847</v>
      </c>
      <c r="L13" s="59">
        <f>+H13/F13</f>
        <v>0.008991685684760409</v>
      </c>
      <c r="M13" s="14">
        <f>+I13/F13</f>
        <v>0.008261946565450286</v>
      </c>
    </row>
    <row r="14" spans="1:14" ht="11.25" customHeight="1">
      <c r="A14" s="11"/>
      <c r="B14" s="46"/>
      <c r="C14" s="47"/>
      <c r="D14" s="47"/>
      <c r="E14" s="47"/>
      <c r="F14" s="48"/>
      <c r="G14" s="48"/>
      <c r="H14" s="48"/>
      <c r="I14" s="48"/>
      <c r="J14" s="65"/>
      <c r="K14" s="15"/>
      <c r="L14" s="15"/>
      <c r="M14" s="16"/>
      <c r="N14" s="22"/>
    </row>
    <row r="15" spans="1:15" ht="19.5" customHeight="1" thickBot="1">
      <c r="A15" s="19" t="s">
        <v>6</v>
      </c>
      <c r="B15" s="49" t="s">
        <v>7</v>
      </c>
      <c r="C15" s="50">
        <f>+C31+C45</f>
        <v>555625213333</v>
      </c>
      <c r="D15" s="50">
        <f>+D31+D45</f>
        <v>727390300</v>
      </c>
      <c r="E15" s="50">
        <f>+E31+E45</f>
        <v>0</v>
      </c>
      <c r="F15" s="50">
        <f>+F7+F13</f>
        <v>556352603633</v>
      </c>
      <c r="G15" s="50">
        <f>+G7+G13</f>
        <v>369316180360.97</v>
      </c>
      <c r="H15" s="50">
        <f>+H7+H13</f>
        <v>74230004785.45</v>
      </c>
      <c r="I15" s="50">
        <f>+I7+I13</f>
        <v>73723728073.46</v>
      </c>
      <c r="J15" s="66">
        <f>+F15-G15</f>
        <v>187036423272.03003</v>
      </c>
      <c r="K15" s="61">
        <f>+G15/F15</f>
        <v>0.6638167556857354</v>
      </c>
      <c r="L15" s="61">
        <f>+H15/F15</f>
        <v>0.13342258902128926</v>
      </c>
      <c r="M15" s="21">
        <f>+I15/F15</f>
        <v>0.1325125964937375</v>
      </c>
      <c r="N15" s="1"/>
      <c r="O15" s="1"/>
    </row>
    <row r="16" spans="3:13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5" ht="12.75">
      <c r="A17" s="78" t="s">
        <v>27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O17" s="1"/>
    </row>
    <row r="18" spans="1:13" ht="15" customHeight="1" thickBot="1">
      <c r="A18" s="78" t="s">
        <v>31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1.25" customHeight="1" hidden="1" thickBot="1">
      <c r="A19" s="5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3:13" ht="18" customHeight="1" thickBot="1">
      <c r="C20" s="1"/>
      <c r="D20" s="1"/>
      <c r="E20" s="1"/>
      <c r="F20" s="1"/>
      <c r="G20" s="1"/>
      <c r="H20" s="1"/>
      <c r="I20" s="4"/>
      <c r="J20" s="34"/>
      <c r="K20" s="84" t="s">
        <v>32</v>
      </c>
      <c r="L20" s="85"/>
      <c r="M20" s="86"/>
    </row>
    <row r="21" spans="1:13" ht="48.75" customHeight="1" thickBot="1" thickTop="1">
      <c r="A21" s="87"/>
      <c r="B21" s="88" t="s">
        <v>8</v>
      </c>
      <c r="C21" s="89" t="s">
        <v>25</v>
      </c>
      <c r="D21" s="89" t="s">
        <v>33</v>
      </c>
      <c r="E21" s="89" t="s">
        <v>34</v>
      </c>
      <c r="F21" s="89" t="s">
        <v>12</v>
      </c>
      <c r="G21" s="89" t="s">
        <v>19</v>
      </c>
      <c r="H21" s="89" t="s">
        <v>23</v>
      </c>
      <c r="I21" s="89" t="s">
        <v>18</v>
      </c>
      <c r="J21" s="90" t="s">
        <v>13</v>
      </c>
      <c r="K21" s="91" t="s">
        <v>16</v>
      </c>
      <c r="L21" s="92" t="s">
        <v>14</v>
      </c>
      <c r="M21" s="93" t="s">
        <v>15</v>
      </c>
    </row>
    <row r="22" spans="1:13" ht="13.5" customHeight="1">
      <c r="A22" s="94"/>
      <c r="B22" s="3"/>
      <c r="C22" s="6"/>
      <c r="D22" s="6"/>
      <c r="E22" s="6"/>
      <c r="F22" s="8"/>
      <c r="G22" s="8"/>
      <c r="H22" s="8"/>
      <c r="I22" s="8"/>
      <c r="J22" s="67"/>
      <c r="K22" s="37"/>
      <c r="L22" s="37"/>
      <c r="M22" s="95"/>
    </row>
    <row r="23" spans="1:13" ht="19.5" customHeight="1">
      <c r="A23" s="96" t="s">
        <v>4</v>
      </c>
      <c r="B23" s="55" t="s">
        <v>0</v>
      </c>
      <c r="C23" s="42">
        <f>SUM(C24:C27)</f>
        <v>349787660000</v>
      </c>
      <c r="D23" s="42">
        <f>SUM(D24:D27)</f>
        <v>727390300</v>
      </c>
      <c r="E23" s="42">
        <f>SUM(E24:E27)</f>
        <v>0</v>
      </c>
      <c r="F23" s="42">
        <f>+C23+D23-E23</f>
        <v>350515050300</v>
      </c>
      <c r="G23" s="42">
        <f>SUM(G24:G27)</f>
        <v>224253400009.9</v>
      </c>
      <c r="H23" s="42">
        <f>SUM(H24:H27)</f>
        <v>70272293787.97</v>
      </c>
      <c r="I23" s="42">
        <f>SUM(I24:I27)</f>
        <v>69927732677.98</v>
      </c>
      <c r="J23" s="68">
        <f>+F23-G23</f>
        <v>126261650290.1</v>
      </c>
      <c r="K23" s="38">
        <f>+G23/F23</f>
        <v>0.6397825138120752</v>
      </c>
      <c r="L23" s="38">
        <f>+H23/F23</f>
        <v>0.2004829570879342</v>
      </c>
      <c r="M23" s="97">
        <f>+I23/F23</f>
        <v>0.1994999433494511</v>
      </c>
    </row>
    <row r="24" spans="1:13" ht="19.5" customHeight="1">
      <c r="A24" s="98"/>
      <c r="B24" s="56" t="s">
        <v>1</v>
      </c>
      <c r="C24" s="44">
        <v>39677210000</v>
      </c>
      <c r="D24" s="44">
        <v>0</v>
      </c>
      <c r="E24" s="44">
        <v>0</v>
      </c>
      <c r="F24" s="44">
        <f>+C24+D24-E24</f>
        <v>39677210000</v>
      </c>
      <c r="G24" s="44">
        <v>13251508888.73</v>
      </c>
      <c r="H24" s="44">
        <v>7361186945.42</v>
      </c>
      <c r="I24" s="44">
        <v>7210391882.42</v>
      </c>
      <c r="J24" s="69">
        <f>+F24-G24</f>
        <v>26425701111.27</v>
      </c>
      <c r="K24" s="39">
        <f>+G24/F24</f>
        <v>0.3339828805687194</v>
      </c>
      <c r="L24" s="39">
        <f>+H24/F24</f>
        <v>0.18552682876190135</v>
      </c>
      <c r="M24" s="99">
        <f>+I24/F24</f>
        <v>0.181726282730565</v>
      </c>
    </row>
    <row r="25" spans="1:13" ht="19.5" customHeight="1">
      <c r="A25" s="98"/>
      <c r="B25" s="56" t="s">
        <v>2</v>
      </c>
      <c r="C25" s="44">
        <v>21735350000</v>
      </c>
      <c r="D25" s="44">
        <v>0</v>
      </c>
      <c r="E25" s="44">
        <v>0</v>
      </c>
      <c r="F25" s="44">
        <f>+C25+D25-E25</f>
        <v>21735350000</v>
      </c>
      <c r="G25" s="44">
        <v>16603955217.45</v>
      </c>
      <c r="H25" s="44">
        <v>11704306740.7</v>
      </c>
      <c r="I25" s="44">
        <v>11520179693.71</v>
      </c>
      <c r="J25" s="69">
        <f>+F25-G25</f>
        <v>5131394782.549999</v>
      </c>
      <c r="K25" s="39">
        <f>+G25/F25</f>
        <v>0.763914784783774</v>
      </c>
      <c r="L25" s="39">
        <f>+H25/F25</f>
        <v>0.5384917537881838</v>
      </c>
      <c r="M25" s="99">
        <f>+I25/F25</f>
        <v>0.5300204364645611</v>
      </c>
    </row>
    <row r="26" spans="1:13" ht="19.5" customHeight="1">
      <c r="A26" s="98"/>
      <c r="B26" s="56" t="s">
        <v>9</v>
      </c>
      <c r="C26" s="44">
        <v>89191477341</v>
      </c>
      <c r="D26" s="44">
        <v>727390300</v>
      </c>
      <c r="E26" s="44">
        <v>0</v>
      </c>
      <c r="F26" s="44">
        <f>+C26+D26-E26</f>
        <v>89918867641</v>
      </c>
      <c r="G26" s="44">
        <v>25801113244.72</v>
      </c>
      <c r="H26" s="44">
        <v>17657451793.85</v>
      </c>
      <c r="I26" s="44">
        <v>17647812793.85</v>
      </c>
      <c r="J26" s="69">
        <f>+F26-G26</f>
        <v>64117754396.28</v>
      </c>
      <c r="K26" s="39">
        <f>+G26/F26</f>
        <v>0.28693770197074364</v>
      </c>
      <c r="L26" s="39">
        <f>+H26/F26</f>
        <v>0.1963709314528644</v>
      </c>
      <c r="M26" s="99">
        <f>+I26/F26</f>
        <v>0.1962637348182439</v>
      </c>
    </row>
    <row r="27" spans="1:13" ht="19.5" customHeight="1">
      <c r="A27" s="98"/>
      <c r="B27" s="56" t="s">
        <v>10</v>
      </c>
      <c r="C27" s="44">
        <v>199183622659</v>
      </c>
      <c r="D27" s="44">
        <v>0</v>
      </c>
      <c r="E27" s="44">
        <v>0</v>
      </c>
      <c r="F27" s="44">
        <f>+C27+D27-E27</f>
        <v>199183622659</v>
      </c>
      <c r="G27" s="44">
        <v>168596822659</v>
      </c>
      <c r="H27" s="44">
        <v>33549348308</v>
      </c>
      <c r="I27" s="44">
        <v>33549348308</v>
      </c>
      <c r="J27" s="69">
        <f>+F27-G27</f>
        <v>30586800000</v>
      </c>
      <c r="K27" s="39">
        <f>+G27/F27</f>
        <v>0.8464391821391649</v>
      </c>
      <c r="L27" s="39">
        <f>+H27/F27</f>
        <v>0.16843427115208204</v>
      </c>
      <c r="M27" s="99">
        <f>+I27/F27</f>
        <v>0.16843427115208204</v>
      </c>
    </row>
    <row r="28" spans="1:13" ht="8.25" customHeight="1">
      <c r="A28" s="98"/>
      <c r="B28" s="57"/>
      <c r="C28" s="44"/>
      <c r="D28" s="44"/>
      <c r="E28" s="44"/>
      <c r="F28" s="44"/>
      <c r="G28" s="44"/>
      <c r="H28" s="44"/>
      <c r="I28" s="44"/>
      <c r="J28" s="69"/>
      <c r="K28" s="39"/>
      <c r="L28" s="39"/>
      <c r="M28" s="99"/>
    </row>
    <row r="29" spans="1:13" ht="19.5" customHeight="1">
      <c r="A29" s="100" t="s">
        <v>5</v>
      </c>
      <c r="B29" s="55" t="s">
        <v>3</v>
      </c>
      <c r="C29" s="42">
        <v>188620000000</v>
      </c>
      <c r="D29" s="42">
        <v>0</v>
      </c>
      <c r="E29" s="42">
        <v>0</v>
      </c>
      <c r="F29" s="42">
        <f>+C29+D29-E29</f>
        <v>188620000000</v>
      </c>
      <c r="G29" s="42">
        <v>139278730634.55</v>
      </c>
      <c r="H29" s="42">
        <v>1462621702.55</v>
      </c>
      <c r="I29" s="42">
        <v>1358485905.55</v>
      </c>
      <c r="J29" s="68">
        <f>+F29-G29</f>
        <v>49341269365.45001</v>
      </c>
      <c r="K29" s="38">
        <f>+G29/F29</f>
        <v>0.7384091328308238</v>
      </c>
      <c r="L29" s="38">
        <f>+H29/F29</f>
        <v>0.007754329883098292</v>
      </c>
      <c r="M29" s="97">
        <f>+I29/F29</f>
        <v>0.007202236801770756</v>
      </c>
    </row>
    <row r="30" spans="1:13" ht="10.5" customHeight="1">
      <c r="A30" s="101"/>
      <c r="B30" s="58"/>
      <c r="C30" s="47"/>
      <c r="D30" s="47"/>
      <c r="E30" s="47"/>
      <c r="F30" s="47"/>
      <c r="G30" s="47" t="s">
        <v>29</v>
      </c>
      <c r="H30" s="47"/>
      <c r="I30" s="47"/>
      <c r="J30" s="69"/>
      <c r="K30" s="39"/>
      <c r="L30" s="39"/>
      <c r="M30" s="99"/>
    </row>
    <row r="31" spans="1:13" ht="19.5" customHeight="1" thickBot="1">
      <c r="A31" s="102" t="s">
        <v>6</v>
      </c>
      <c r="B31" s="103" t="s">
        <v>7</v>
      </c>
      <c r="C31" s="104">
        <f>+C23+C29</f>
        <v>538407660000</v>
      </c>
      <c r="D31" s="104">
        <f>+D23+D29</f>
        <v>727390300</v>
      </c>
      <c r="E31" s="104">
        <f>+E23+E29</f>
        <v>0</v>
      </c>
      <c r="F31" s="104">
        <f>+C31+D31-E31</f>
        <v>539135050300</v>
      </c>
      <c r="G31" s="104">
        <f>+G23+G29</f>
        <v>363532130644.44995</v>
      </c>
      <c r="H31" s="104">
        <f>+H23+H29</f>
        <v>71734915490.52</v>
      </c>
      <c r="I31" s="104">
        <f>+I23+I29</f>
        <v>71286218583.53</v>
      </c>
      <c r="J31" s="105">
        <f>+F31-G31</f>
        <v>175602919655.55005</v>
      </c>
      <c r="K31" s="106">
        <f>+G31/F31</f>
        <v>0.6742876955266842</v>
      </c>
      <c r="L31" s="106">
        <f>+H31/F31</f>
        <v>0.13305555899324917</v>
      </c>
      <c r="M31" s="107">
        <f>+I31/F31</f>
        <v>0.13222330572620536</v>
      </c>
    </row>
    <row r="32" spans="3:13" ht="13.5" thickTop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78" t="s">
        <v>28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ht="12.75">
      <c r="A34" s="78" t="s">
        <v>31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ht="11.25" customHeight="1" thickBot="1">
      <c r="A35" s="5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6.5" customHeight="1" thickBot="1">
      <c r="A36" s="5"/>
      <c r="B36" s="5"/>
      <c r="C36" s="7"/>
      <c r="D36" s="7"/>
      <c r="E36" s="7"/>
      <c r="F36" s="7"/>
      <c r="G36" s="7"/>
      <c r="H36" s="7"/>
      <c r="I36" s="7"/>
      <c r="J36" s="26"/>
      <c r="K36" s="75" t="s">
        <v>32</v>
      </c>
      <c r="L36" s="76"/>
      <c r="M36" s="77"/>
    </row>
    <row r="37" spans="1:13" ht="54" customHeight="1" thickBot="1">
      <c r="A37" s="27"/>
      <c r="B37" s="28" t="s">
        <v>8</v>
      </c>
      <c r="C37" s="29" t="s">
        <v>25</v>
      </c>
      <c r="D37" s="29" t="s">
        <v>33</v>
      </c>
      <c r="E37" s="29" t="s">
        <v>34</v>
      </c>
      <c r="F37" s="29" t="s">
        <v>12</v>
      </c>
      <c r="G37" s="29" t="s">
        <v>20</v>
      </c>
      <c r="H37" s="29" t="s">
        <v>24</v>
      </c>
      <c r="I37" s="29" t="s">
        <v>21</v>
      </c>
      <c r="J37" s="62" t="s">
        <v>13</v>
      </c>
      <c r="K37" s="31" t="s">
        <v>16</v>
      </c>
      <c r="L37" s="32" t="s">
        <v>14</v>
      </c>
      <c r="M37" s="33" t="s">
        <v>15</v>
      </c>
    </row>
    <row r="38" spans="1:13" ht="12" customHeight="1">
      <c r="A38" s="9"/>
      <c r="B38" s="3"/>
      <c r="C38" s="6"/>
      <c r="D38" s="6"/>
      <c r="E38" s="6"/>
      <c r="F38" s="8"/>
      <c r="G38" s="8"/>
      <c r="H38" s="8"/>
      <c r="I38" s="8"/>
      <c r="J38" s="70"/>
      <c r="K38" s="40"/>
      <c r="L38" s="40"/>
      <c r="M38" s="71"/>
    </row>
    <row r="39" spans="1:13" ht="19.5" customHeight="1">
      <c r="A39" s="23" t="s">
        <v>4</v>
      </c>
      <c r="B39" s="52" t="s">
        <v>0</v>
      </c>
      <c r="C39" s="42">
        <f>SUM(C40:C41)</f>
        <v>13237633333</v>
      </c>
      <c r="D39" s="42">
        <f>+D40+D41</f>
        <v>0</v>
      </c>
      <c r="E39" s="42">
        <f>+E40+E41</f>
        <v>0</v>
      </c>
      <c r="F39" s="42">
        <f>+C39+D39-E39</f>
        <v>13237633333</v>
      </c>
      <c r="G39" s="42">
        <f>SUM(G40:G41)</f>
        <v>3267377019.83</v>
      </c>
      <c r="H39" s="42">
        <f>SUM(H40:H41)</f>
        <v>2225913053.93</v>
      </c>
      <c r="I39" s="42">
        <f>SUM(I40:I41)</f>
        <v>2204745147.93</v>
      </c>
      <c r="J39" s="64">
        <f>+F39-G39</f>
        <v>9970256313.17</v>
      </c>
      <c r="K39" s="13">
        <f>+G39/F39</f>
        <v>0.24682486193999492</v>
      </c>
      <c r="L39" s="13">
        <f>+H39/F39</f>
        <v>0.16815037838984687</v>
      </c>
      <c r="M39" s="14">
        <f>+I39/F39</f>
        <v>0.16655130811289406</v>
      </c>
    </row>
    <row r="40" spans="1:13" ht="19.5" customHeight="1">
      <c r="A40" s="25"/>
      <c r="B40" s="43" t="s">
        <v>1</v>
      </c>
      <c r="C40" s="44">
        <v>11515483333</v>
      </c>
      <c r="D40" s="44">
        <v>0</v>
      </c>
      <c r="E40" s="44">
        <v>0</v>
      </c>
      <c r="F40" s="44">
        <f>+C40+D40-E40</f>
        <v>11515483333</v>
      </c>
      <c r="G40" s="44">
        <v>1968492693.03</v>
      </c>
      <c r="H40" s="44">
        <v>1893902477.03</v>
      </c>
      <c r="I40" s="44">
        <v>1893902477.03</v>
      </c>
      <c r="J40" s="65">
        <f>+F40-G40</f>
        <v>9546990639.97</v>
      </c>
      <c r="K40" s="15">
        <f>+G40/F40</f>
        <v>0.17094312380174934</v>
      </c>
      <c r="L40" s="15">
        <f>+H40/F40</f>
        <v>0.1644657390630431</v>
      </c>
      <c r="M40" s="16">
        <f>+I40/F40</f>
        <v>0.1644657390630431</v>
      </c>
    </row>
    <row r="41" spans="1:13" ht="19.5" customHeight="1">
      <c r="A41" s="25"/>
      <c r="B41" s="43" t="s">
        <v>2</v>
      </c>
      <c r="C41" s="44">
        <v>1722150000</v>
      </c>
      <c r="D41" s="44">
        <v>0</v>
      </c>
      <c r="E41" s="44">
        <v>0</v>
      </c>
      <c r="F41" s="44">
        <f>+C41+D41-E41</f>
        <v>1722150000</v>
      </c>
      <c r="G41" s="44">
        <v>1298884326.8</v>
      </c>
      <c r="H41" s="44">
        <v>332010576.9</v>
      </c>
      <c r="I41" s="44">
        <v>310842670.9</v>
      </c>
      <c r="J41" s="65">
        <f>+F41-G41</f>
        <v>423265673.20000005</v>
      </c>
      <c r="K41" s="15">
        <f>+G41/F41</f>
        <v>0.7542225281189211</v>
      </c>
      <c r="L41" s="15">
        <f>+H41/F41</f>
        <v>0.19278841964985627</v>
      </c>
      <c r="M41" s="16">
        <f>+I41/F41</f>
        <v>0.18049686200389048</v>
      </c>
    </row>
    <row r="42" spans="1:13" ht="9" customHeight="1">
      <c r="A42" s="18"/>
      <c r="B42" s="53"/>
      <c r="C42" s="44"/>
      <c r="D42" s="44"/>
      <c r="E42" s="44"/>
      <c r="F42" s="44"/>
      <c r="G42" s="44"/>
      <c r="H42" s="44"/>
      <c r="I42" s="44"/>
      <c r="J42" s="65"/>
      <c r="K42" s="15"/>
      <c r="L42" s="15"/>
      <c r="M42" s="16"/>
    </row>
    <row r="43" spans="1:13" ht="19.5" customHeight="1">
      <c r="A43" s="23" t="s">
        <v>5</v>
      </c>
      <c r="B43" s="41" t="s">
        <v>3</v>
      </c>
      <c r="C43" s="42">
        <v>3979920000</v>
      </c>
      <c r="D43" s="42">
        <v>0</v>
      </c>
      <c r="E43" s="42">
        <v>0</v>
      </c>
      <c r="F43" s="42">
        <f>+C43+D43-E43</f>
        <v>3979920000</v>
      </c>
      <c r="G43" s="42">
        <v>2516672696.69</v>
      </c>
      <c r="H43" s="42">
        <v>269176241</v>
      </c>
      <c r="I43" s="42">
        <v>232764342</v>
      </c>
      <c r="J43" s="64">
        <f>+F43-G43</f>
        <v>1463247303.31</v>
      </c>
      <c r="K43" s="13">
        <f>+G43/F43</f>
        <v>0.632342533691632</v>
      </c>
      <c r="L43" s="13">
        <f>+H43/F43</f>
        <v>0.06763358082574523</v>
      </c>
      <c r="M43" s="14">
        <f>+I43/F43</f>
        <v>0.05848467858650425</v>
      </c>
    </row>
    <row r="44" spans="1:13" ht="9.75" customHeight="1">
      <c r="A44" s="11"/>
      <c r="B44" s="54"/>
      <c r="C44" s="48"/>
      <c r="D44" s="48"/>
      <c r="E44" s="48"/>
      <c r="F44" s="48"/>
      <c r="G44" s="48"/>
      <c r="H44" s="48"/>
      <c r="I44" s="48"/>
      <c r="J44" s="65"/>
      <c r="K44" s="15"/>
      <c r="L44" s="15"/>
      <c r="M44" s="16"/>
    </row>
    <row r="45" spans="1:13" ht="19.5" customHeight="1" thickBot="1">
      <c r="A45" s="24" t="s">
        <v>6</v>
      </c>
      <c r="B45" s="49" t="s">
        <v>7</v>
      </c>
      <c r="C45" s="50">
        <f>+C39+C43</f>
        <v>17217553333</v>
      </c>
      <c r="D45" s="50">
        <f>+D39+D43</f>
        <v>0</v>
      </c>
      <c r="E45" s="50">
        <f>+E39+E43</f>
        <v>0</v>
      </c>
      <c r="F45" s="50">
        <f>+C45+D45-E45</f>
        <v>17217553333</v>
      </c>
      <c r="G45" s="50">
        <f>+G39+G43</f>
        <v>5784049716.52</v>
      </c>
      <c r="H45" s="50">
        <f>+H39+H43</f>
        <v>2495089294.93</v>
      </c>
      <c r="I45" s="50">
        <f>+I39+I43</f>
        <v>2437509489.93</v>
      </c>
      <c r="J45" s="66">
        <f>+F45-G45</f>
        <v>11433503616.48</v>
      </c>
      <c r="K45" s="20">
        <f>+G45/F45</f>
        <v>0.3359391200742796</v>
      </c>
      <c r="L45" s="20">
        <f>+H45/F45</f>
        <v>0.14491543871961124</v>
      </c>
      <c r="M45" s="21">
        <f>+I45/F45</f>
        <v>0.1415711885879947</v>
      </c>
    </row>
    <row r="46" spans="2:13" ht="12.75">
      <c r="B46" s="35" t="s">
        <v>26</v>
      </c>
      <c r="C46" s="35"/>
      <c r="D46" s="35"/>
      <c r="E46" s="35"/>
      <c r="F46" s="35"/>
      <c r="G46" s="51"/>
      <c r="H46" s="51"/>
      <c r="I46" s="51"/>
      <c r="J46" s="36"/>
      <c r="K46" s="36"/>
      <c r="L46" s="4"/>
      <c r="M46" s="4"/>
    </row>
    <row r="47" spans="2:11" ht="12.75">
      <c r="B47" s="36"/>
      <c r="C47" s="73"/>
      <c r="D47" s="73"/>
      <c r="E47" s="73"/>
      <c r="F47" s="73"/>
      <c r="G47" s="73"/>
      <c r="H47" s="73"/>
      <c r="I47" s="73"/>
      <c r="J47" s="73"/>
      <c r="K47" s="74"/>
    </row>
    <row r="48" spans="2:11" ht="12.75"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2:11" ht="12.75"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1" ht="12.75">
      <c r="J51" s="36"/>
    </row>
    <row r="52" ht="12.75">
      <c r="J52" s="36"/>
    </row>
    <row r="53" ht="12.75">
      <c r="J53" s="1"/>
    </row>
  </sheetData>
  <sheetProtection/>
  <mergeCells count="9">
    <mergeCell ref="K36:M36"/>
    <mergeCell ref="A2:M2"/>
    <mergeCell ref="A1:M1"/>
    <mergeCell ref="A17:M17"/>
    <mergeCell ref="A18:M18"/>
    <mergeCell ref="A34:M34"/>
    <mergeCell ref="A33:M33"/>
    <mergeCell ref="K4:M4"/>
    <mergeCell ref="K20:M20"/>
  </mergeCells>
  <printOptions horizontalCentered="1"/>
  <pageMargins left="0.7874015748031497" right="0" top="0.3937007874015748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2017-04-05T14:30:48Z</cp:lastPrinted>
  <dcterms:created xsi:type="dcterms:W3CDTF">2011-02-09T13:24:23Z</dcterms:created>
  <dcterms:modified xsi:type="dcterms:W3CDTF">2017-04-05T14:34:56Z</dcterms:modified>
  <cp:category/>
  <cp:version/>
  <cp:contentType/>
  <cp:contentStatus/>
</cp:coreProperties>
</file>