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ABRIL\PDF\"/>
    </mc:Choice>
  </mc:AlternateContent>
  <bookViews>
    <workbookView xWindow="240" yWindow="120" windowWidth="18060" windowHeight="7050"/>
  </bookViews>
  <sheets>
    <sheet name="INVERSION " sheetId="1" r:id="rId1"/>
  </sheets>
  <definedNames>
    <definedName name="_xlnm.Print_Titles" localSheetId="0">'INVERSION '!$5:$5</definedName>
  </definedNames>
  <calcPr calcId="152511"/>
</workbook>
</file>

<file path=xl/calcChain.xml><?xml version="1.0" encoding="utf-8"?>
<calcChain xmlns="http://schemas.openxmlformats.org/spreadsheetml/2006/main">
  <c r="U33" i="1" l="1"/>
  <c r="T33" i="1"/>
  <c r="S33" i="1"/>
  <c r="R33" i="1"/>
  <c r="U31" i="1"/>
  <c r="T31" i="1"/>
  <c r="S31" i="1"/>
  <c r="R31" i="1"/>
  <c r="U30" i="1"/>
  <c r="T30" i="1"/>
  <c r="S30" i="1"/>
  <c r="R30" i="1"/>
  <c r="U29" i="1"/>
  <c r="T29" i="1"/>
  <c r="S29" i="1"/>
  <c r="R29" i="1"/>
  <c r="U27" i="1"/>
  <c r="T27" i="1"/>
  <c r="S27" i="1"/>
  <c r="R27" i="1"/>
  <c r="U26" i="1"/>
  <c r="T26" i="1"/>
  <c r="S26" i="1"/>
  <c r="R26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8" i="1"/>
  <c r="T8" i="1"/>
  <c r="S8" i="1"/>
  <c r="R8" i="1"/>
  <c r="U7" i="1"/>
  <c r="T7" i="1"/>
  <c r="S7" i="1"/>
  <c r="R7" i="1"/>
  <c r="Q34" i="1"/>
  <c r="P34" i="1"/>
  <c r="O34" i="1"/>
  <c r="N34" i="1"/>
  <c r="M34" i="1"/>
  <c r="L34" i="1"/>
  <c r="K34" i="1"/>
  <c r="J34" i="1"/>
  <c r="I34" i="1"/>
  <c r="Q32" i="1"/>
  <c r="P32" i="1"/>
  <c r="O32" i="1"/>
  <c r="N32" i="1"/>
  <c r="M32" i="1"/>
  <c r="L32" i="1"/>
  <c r="R32" i="1" s="1"/>
  <c r="K32" i="1"/>
  <c r="J32" i="1"/>
  <c r="I32" i="1"/>
  <c r="Q28" i="1"/>
  <c r="P28" i="1"/>
  <c r="O28" i="1"/>
  <c r="N28" i="1"/>
  <c r="M28" i="1"/>
  <c r="L28" i="1"/>
  <c r="K28" i="1"/>
  <c r="J28" i="1"/>
  <c r="I28" i="1"/>
  <c r="Q9" i="1"/>
  <c r="P9" i="1"/>
  <c r="O9" i="1"/>
  <c r="N9" i="1"/>
  <c r="M9" i="1"/>
  <c r="L9" i="1"/>
  <c r="K9" i="1"/>
  <c r="J9" i="1"/>
  <c r="J35" i="1" s="1"/>
  <c r="I9" i="1"/>
  <c r="U32" i="1" l="1"/>
  <c r="R34" i="1"/>
  <c r="M35" i="1"/>
  <c r="Q35" i="1"/>
  <c r="R28" i="1"/>
  <c r="N35" i="1"/>
  <c r="T34" i="1"/>
  <c r="K35" i="1"/>
  <c r="T28" i="1"/>
  <c r="L35" i="1"/>
  <c r="O35" i="1"/>
  <c r="S35" i="1" s="1"/>
  <c r="U28" i="1"/>
  <c r="S32" i="1"/>
  <c r="U34" i="1"/>
  <c r="I35" i="1"/>
  <c r="P35" i="1"/>
  <c r="T32" i="1"/>
  <c r="T9" i="1"/>
  <c r="S28" i="1"/>
  <c r="S34" i="1"/>
  <c r="T35" i="1"/>
  <c r="R9" i="1"/>
  <c r="S9" i="1"/>
  <c r="U9" i="1"/>
  <c r="U6" i="1"/>
  <c r="T6" i="1"/>
  <c r="S6" i="1"/>
  <c r="R6" i="1"/>
  <c r="R35" i="1" l="1"/>
  <c r="U35" i="1"/>
</calcChain>
</file>

<file path=xl/sharedStrings.xml><?xml version="1.0" encoding="utf-8"?>
<sst xmlns="http://schemas.openxmlformats.org/spreadsheetml/2006/main" count="238" uniqueCount="76">
  <si>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</si>
  <si>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</si>
  <si>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</si>
  <si>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</si>
  <si>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</si>
  <si>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</si>
  <si>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</si>
  <si>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</si>
  <si>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</si>
  <si>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</si>
  <si>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</si>
  <si>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</si>
  <si>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</si>
  <si>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</si>
  <si>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</si>
  <si>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</si>
  <si>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</si>
  <si>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</si>
  <si>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</si>
  <si>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</si>
  <si>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</si>
  <si>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</si>
  <si>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4</t>
  </si>
  <si>
    <t>5</t>
  </si>
  <si>
    <t>9</t>
  </si>
  <si>
    <t>2</t>
  </si>
  <si>
    <t>3</t>
  </si>
  <si>
    <t>11</t>
  </si>
  <si>
    <t>SSF</t>
  </si>
  <si>
    <t>8</t>
  </si>
  <si>
    <t>25</t>
  </si>
  <si>
    <t>6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</si>
  <si>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</si>
  <si>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</si>
  <si>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</si>
  <si>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</si>
  <si>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</si>
  <si>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</si>
  <si>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</si>
  <si>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</si>
  <si>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</si>
  <si>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</si>
  <si>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</si>
  <si>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</si>
  <si>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</si>
  <si>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</si>
  <si>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</si>
  <si>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</si>
  <si>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</si>
  <si>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</si>
  <si>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</si>
  <si>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</si>
  <si>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</si>
  <si>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</si>
  <si>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Propios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</si>
  <si>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</si>
  <si>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</si>
  <si>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</si>
  <si>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</si>
  <si>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</si>
  <si>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16</t>
  </si>
  <si>
    <t>IMPLANTACION DEL PROGRAMA DE APOYO INTEGRAL PARA LOS USUARIOS DE COMERCIO EXTERIOR</t>
  </si>
  <si>
    <t>APROPIACION SIN COMPROMETER</t>
  </si>
  <si>
    <t>COMP/      APR</t>
  </si>
  <si>
    <t>OBLIG/ APR</t>
  </si>
  <si>
    <t>PAGO/  APR</t>
  </si>
  <si>
    <t xml:space="preserve">MINISTERIO DE COMERCIO INDUSTRIA Y TURISMO </t>
  </si>
  <si>
    <t xml:space="preserve">SUBTOTAL VICEMINISTERIO DE COMERCIO EXTERIOR </t>
  </si>
  <si>
    <t>SUBTOTAL VICEMINISTERIO DE DESARROLLO EMPRESARIAL</t>
  </si>
  <si>
    <t>SUBTOTAL VICEMINISTERIO DE TURISMO</t>
  </si>
  <si>
    <t xml:space="preserve">SECRETARIA GENERAL </t>
  </si>
  <si>
    <t xml:space="preserve">GASTOS DE INVERSIÓN </t>
  </si>
  <si>
    <t>Fuente: Sistema Integrado de Información Financiera SIIF Nación</t>
  </si>
  <si>
    <t xml:space="preserve">TOTAL PRESUPUESTO  GASTOS DE INVERSIÓN </t>
  </si>
  <si>
    <t>INFORME DE EJECUCIÓN PRESUPUESTAL ACUMULADA CON CORTE AL 30 DE ABRIL DE 2017</t>
  </si>
  <si>
    <t>GENERACIÓN : MAYO 02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</si>
</sst>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/>
    <xf numFmtId="0" fontId="9" fillId="0" borderId="0" xfId="0" applyNumberFormat="1" applyFont="1" applyFill="1" applyBorder="1" applyAlignment="1">
      <alignment horizontal="centerContinuous" vertical="center" wrapText="1" readingOrder="1"/>
    </xf>
    <xf numFmtId="0" fontId="10" fillId="0" borderId="0" xfId="0" applyFont="1" applyFill="1" applyBorder="1" applyAlignment="1">
      <alignment horizontal="centerContinuous" vertical="center" wrapText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164" fontId="7" fillId="0" borderId="2" xfId="0" applyNumberFormat="1" applyFont="1" applyFill="1" applyBorder="1" applyAlignment="1">
      <alignment vertical="center" wrapText="1" readingOrder="1"/>
    </xf>
    <xf numFmtId="165" fontId="8" fillId="0" borderId="2" xfId="0" applyNumberFormat="1" applyFont="1" applyFill="1" applyBorder="1" applyAlignment="1">
      <alignment vertical="center" wrapText="1" readingOrder="1"/>
    </xf>
    <xf numFmtId="10" fontId="8" fillId="0" borderId="2" xfId="0" applyNumberFormat="1" applyFont="1" applyFill="1" applyBorder="1" applyAlignment="1">
      <alignment vertical="center" wrapText="1" readingOrder="1"/>
    </xf>
    <xf numFmtId="164" fontId="7" fillId="0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readingOrder="1"/>
    </xf>
    <xf numFmtId="10" fontId="1" fillId="0" borderId="0" xfId="0" applyNumberFormat="1" applyFont="1" applyFill="1" applyBorder="1" applyAlignment="1">
      <alignment readingOrder="1"/>
    </xf>
    <xf numFmtId="0" fontId="11" fillId="2" borderId="2" xfId="0" applyFont="1" applyFill="1" applyBorder="1" applyAlignment="1">
      <alignment horizontal="centerContinuous" vertical="center" wrapText="1"/>
    </xf>
    <xf numFmtId="0" fontId="5" fillId="2" borderId="2" xfId="0" applyNumberFormat="1" applyFont="1" applyFill="1" applyBorder="1" applyAlignment="1">
      <alignment horizontal="left" vertical="center" wrapText="1" readingOrder="1"/>
    </xf>
    <xf numFmtId="164" fontId="3" fillId="2" borderId="2" xfId="0" applyNumberFormat="1" applyFont="1" applyFill="1" applyBorder="1" applyAlignment="1">
      <alignment vertical="center" wrapText="1" readingOrder="1"/>
    </xf>
    <xf numFmtId="165" fontId="11" fillId="2" borderId="2" xfId="0" applyNumberFormat="1" applyFont="1" applyFill="1" applyBorder="1" applyAlignment="1">
      <alignment vertical="center" wrapText="1" readingOrder="1"/>
    </xf>
    <xf numFmtId="10" fontId="11" fillId="2" borderId="2" xfId="0" applyNumberFormat="1" applyFont="1" applyFill="1" applyBorder="1" applyAlignment="1">
      <alignment vertical="center" wrapText="1" readingOrder="1"/>
    </xf>
    <xf numFmtId="0" fontId="12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showGridLines="0" tabSelected="1" topLeftCell="C1" workbookViewId="0">
      <selection activeCell="M3" sqref="M1:M1048576"/>
    </sheetView>
  </sheetViews>
  <sheetFormatPr baseColWidth="10" defaultRowHeight="15"/>
  <cols>
    <col min="1" max="1" width="5.42578125" customWidth="1"/>
    <col min="2" max="2" width="4.5703125" customWidth="1"/>
    <col min="3" max="3" width="5.42578125" customWidth="1"/>
    <col min="4" max="4" width="4" customWidth="1"/>
    <col min="5" max="5" width="7.85546875" customWidth="1"/>
    <col min="6" max="6" width="3.7109375" customWidth="1"/>
    <col min="7" max="7" width="4.7109375" customWidth="1"/>
    <col min="8" max="8" width="26.5703125" customWidth="1"/>
    <col min="9" max="9" width="18" customWidth="1"/>
    <col min="10" max="10" width="17.7109375" customWidth="1"/>
    <col min="11" max="11" width="17.140625" customWidth="1"/>
    <col min="12" max="12" width="18.42578125" customWidth="1"/>
    <col min="13" max="13" width="18" customWidth="1"/>
    <col min="14" max="14" width="17.42578125" customWidth="1"/>
    <col min="15" max="15" width="18.140625" customWidth="1"/>
    <col min="16" max="16" width="16.42578125" customWidth="1"/>
    <col min="17" max="17" width="16.140625" customWidth="1"/>
    <col min="18" max="18" width="16.7109375" customWidth="1"/>
    <col min="19" max="19" width="7.85546875" customWidth="1"/>
    <col min="20" max="20" width="7.5703125" customWidth="1"/>
    <col min="21" max="21" width="6.7109375" customWidth="1"/>
  </cols>
  <sheetData>
    <row r="1" spans="1:21">
      <c r="A1" s="24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>
      <c r="A2" s="24" t="s">
        <v>74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5.75">
      <c r="A3" s="8" t="s">
        <v>71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</row>
    <row r="4" spans="1:21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6" t="s">
        <v>75</v>
      </c>
      <c r="R4" s="27"/>
      <c r="S4" s="27"/>
      <c r="T4" s="27"/>
      <c r="U4" s="27"/>
    </row>
    <row r="5" spans="1:21" ht="35.1" customHeight="1" thickTop="1" thickBo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8" t="s">
        <v>62</v>
      </c>
      <c r="S5" s="18" t="s">
        <v>63</v>
      </c>
      <c r="T5" s="18" t="s">
        <v>64</v>
      </c>
      <c r="U5" s="18" t="s">
        <v>65</v>
      </c>
    </row>
    <row r="6" spans="1:21" ht="54.95" customHeight="1" thickTop="1" thickBot="1">
      <c r="A6" s="3" t="s">
        <v>32</v>
      </c>
      <c r="B6" s="3" t="s">
        <v>33</v>
      </c>
      <c r="C6" s="3" t="s">
        <v>34</v>
      </c>
      <c r="D6" s="3" t="s">
        <v>18</v>
      </c>
      <c r="E6" s="3" t="s">
        <v>19</v>
      </c>
      <c r="F6" s="3" t="s">
        <v>20</v>
      </c>
      <c r="G6" s="3" t="s">
        <v>21</v>
      </c>
      <c r="H6" s="4" t="s">
        <v>35</v>
      </c>
      <c r="I6" s="12">
        <v>2548500000</v>
      </c>
      <c r="J6" s="12">
        <v>0</v>
      </c>
      <c r="K6" s="12">
        <v>0</v>
      </c>
      <c r="L6" s="12">
        <v>2548500000</v>
      </c>
      <c r="M6" s="12">
        <v>2243759082.5900002</v>
      </c>
      <c r="N6" s="12">
        <v>304740917.41000003</v>
      </c>
      <c r="O6" s="12">
        <v>2223141365.0900002</v>
      </c>
      <c r="P6" s="12">
        <v>622883777.09000003</v>
      </c>
      <c r="Q6" s="12">
        <v>622883777.09000003</v>
      </c>
      <c r="R6" s="13">
        <f>+L6-O6</f>
        <v>325358634.90999985</v>
      </c>
      <c r="S6" s="14">
        <f>+O6/L6</f>
        <v>0.87233328039631164</v>
      </c>
      <c r="T6" s="14">
        <f>+P6/L6</f>
        <v>0.24441191959584072</v>
      </c>
      <c r="U6" s="14">
        <f>+Q6/L6</f>
        <v>0.24441191959584072</v>
      </c>
    </row>
    <row r="7" spans="1:21" ht="54.95" customHeight="1" thickTop="1" thickBot="1">
      <c r="A7" s="3" t="s">
        <v>32</v>
      </c>
      <c r="B7" s="3" t="s">
        <v>33</v>
      </c>
      <c r="C7" s="3" t="s">
        <v>34</v>
      </c>
      <c r="D7" s="3" t="s">
        <v>18</v>
      </c>
      <c r="E7" s="3" t="s">
        <v>19</v>
      </c>
      <c r="F7" s="3" t="s">
        <v>36</v>
      </c>
      <c r="G7" s="3" t="s">
        <v>21</v>
      </c>
      <c r="H7" s="4" t="s">
        <v>35</v>
      </c>
      <c r="I7" s="12">
        <v>2548500000</v>
      </c>
      <c r="J7" s="12">
        <v>0</v>
      </c>
      <c r="K7" s="12">
        <v>0</v>
      </c>
      <c r="L7" s="12">
        <v>2548500000</v>
      </c>
      <c r="M7" s="12">
        <v>869924281.36000001</v>
      </c>
      <c r="N7" s="12">
        <v>1678575718.6400001</v>
      </c>
      <c r="O7" s="12">
        <v>771926764</v>
      </c>
      <c r="P7" s="12">
        <v>37294156</v>
      </c>
      <c r="Q7" s="12">
        <v>37294156</v>
      </c>
      <c r="R7" s="13">
        <f>+L7-O7</f>
        <v>1776573236</v>
      </c>
      <c r="S7" s="14">
        <f>+O7/L7</f>
        <v>0.30289455130468901</v>
      </c>
      <c r="T7" s="14">
        <f>+P7/L7</f>
        <v>1.4633767314106337E-2</v>
      </c>
      <c r="U7" s="14">
        <f>+Q7/L7</f>
        <v>1.4633767314106337E-2</v>
      </c>
    </row>
    <row r="8" spans="1:21" ht="54.95" customHeight="1" thickTop="1" thickBot="1">
      <c r="A8" s="3" t="s">
        <v>32</v>
      </c>
      <c r="B8" s="3" t="s">
        <v>33</v>
      </c>
      <c r="C8" s="3" t="s">
        <v>34</v>
      </c>
      <c r="D8" s="3" t="s">
        <v>18</v>
      </c>
      <c r="E8" s="3" t="s">
        <v>19</v>
      </c>
      <c r="F8" s="3" t="s">
        <v>60</v>
      </c>
      <c r="G8" s="3" t="s">
        <v>28</v>
      </c>
      <c r="H8" s="4" t="s">
        <v>61</v>
      </c>
      <c r="I8" s="12">
        <v>3979920000</v>
      </c>
      <c r="J8" s="12">
        <v>0</v>
      </c>
      <c r="K8" s="12">
        <v>0</v>
      </c>
      <c r="L8" s="12">
        <v>3979920000</v>
      </c>
      <c r="M8" s="12">
        <v>3532189542.6900001</v>
      </c>
      <c r="N8" s="12">
        <v>447730457.31</v>
      </c>
      <c r="O8" s="12">
        <v>2977102128.6900001</v>
      </c>
      <c r="P8" s="12">
        <v>942380882</v>
      </c>
      <c r="Q8" s="12">
        <v>772135379</v>
      </c>
      <c r="R8" s="13">
        <f>+L8-O8</f>
        <v>1002817871.3099999</v>
      </c>
      <c r="S8" s="14">
        <f>+O8/L8</f>
        <v>0.74803064601549785</v>
      </c>
      <c r="T8" s="14">
        <f>+P8/L8</f>
        <v>0.23678387555528754</v>
      </c>
      <c r="U8" s="14">
        <f>+Q8/L8</f>
        <v>0.19400776372389394</v>
      </c>
    </row>
    <row r="9" spans="1:21" ht="54.95" customHeight="1" thickTop="1" thickBot="1">
      <c r="A9" s="10"/>
      <c r="B9" s="10"/>
      <c r="C9" s="10"/>
      <c r="D9" s="10"/>
      <c r="E9" s="10"/>
      <c r="F9" s="10"/>
      <c r="G9" s="10"/>
      <c r="H9" s="19" t="s">
        <v>67</v>
      </c>
      <c r="I9" s="20">
        <f>SUM(I6:I8)</f>
        <v>9076920000</v>
      </c>
      <c r="J9" s="20">
        <f t="shared" ref="J9:Q9" si="0">SUM(J6:J8)</f>
        <v>0</v>
      </c>
      <c r="K9" s="20">
        <f t="shared" si="0"/>
        <v>0</v>
      </c>
      <c r="L9" s="20">
        <f t="shared" si="0"/>
        <v>9076920000</v>
      </c>
      <c r="M9" s="20">
        <f t="shared" si="0"/>
        <v>6645872906.6400003</v>
      </c>
      <c r="N9" s="20">
        <f t="shared" si="0"/>
        <v>2431047093.3600001</v>
      </c>
      <c r="O9" s="20">
        <f t="shared" si="0"/>
        <v>5972170257.7800007</v>
      </c>
      <c r="P9" s="20">
        <f t="shared" si="0"/>
        <v>1602558815.0900002</v>
      </c>
      <c r="Q9" s="20">
        <f t="shared" si="0"/>
        <v>1432313312.0900002</v>
      </c>
      <c r="R9" s="21">
        <f>+L9-O9</f>
        <v>3104749742.2199993</v>
      </c>
      <c r="S9" s="22">
        <f>+O9/L9</f>
        <v>0.65795118363718097</v>
      </c>
      <c r="T9" s="22">
        <f>+P9/L9</f>
        <v>0.17655314964657617</v>
      </c>
      <c r="U9" s="22">
        <f>+Q9/L9</f>
        <v>0.15779728278865521</v>
      </c>
    </row>
    <row r="10" spans="1:21" ht="54.95" customHeight="1" thickTop="1" thickBot="1">
      <c r="A10" s="3" t="s">
        <v>32</v>
      </c>
      <c r="B10" s="3" t="s">
        <v>37</v>
      </c>
      <c r="C10" s="3" t="s">
        <v>34</v>
      </c>
      <c r="D10" s="3" t="s">
        <v>18</v>
      </c>
      <c r="E10" s="3" t="s">
        <v>19</v>
      </c>
      <c r="F10" s="3" t="s">
        <v>20</v>
      </c>
      <c r="G10" s="3" t="s">
        <v>21</v>
      </c>
      <c r="H10" s="4" t="s">
        <v>38</v>
      </c>
      <c r="I10" s="12">
        <v>3234883561</v>
      </c>
      <c r="J10" s="12">
        <v>0</v>
      </c>
      <c r="K10" s="12">
        <v>0</v>
      </c>
      <c r="L10" s="12">
        <v>3234883561</v>
      </c>
      <c r="M10" s="12">
        <v>3234883561</v>
      </c>
      <c r="N10" s="12">
        <v>0</v>
      </c>
      <c r="O10" s="12">
        <v>3234883561</v>
      </c>
      <c r="P10" s="12">
        <v>0</v>
      </c>
      <c r="Q10" s="12">
        <v>0</v>
      </c>
      <c r="R10" s="13">
        <f>+L10-O10</f>
        <v>0</v>
      </c>
      <c r="S10" s="14">
        <f>+O10/L10</f>
        <v>1</v>
      </c>
      <c r="T10" s="14">
        <f>+P10/L10</f>
        <v>0</v>
      </c>
      <c r="U10" s="14">
        <f>+Q10/L10</f>
        <v>0</v>
      </c>
    </row>
    <row r="11" spans="1:21" ht="54.95" customHeight="1" thickTop="1" thickBot="1">
      <c r="A11" s="3" t="s">
        <v>32</v>
      </c>
      <c r="B11" s="3" t="s">
        <v>37</v>
      </c>
      <c r="C11" s="3" t="s">
        <v>34</v>
      </c>
      <c r="D11" s="3" t="s">
        <v>18</v>
      </c>
      <c r="E11" s="3" t="s">
        <v>19</v>
      </c>
      <c r="F11" s="3" t="s">
        <v>36</v>
      </c>
      <c r="G11" s="3" t="s">
        <v>21</v>
      </c>
      <c r="H11" s="4" t="s">
        <v>38</v>
      </c>
      <c r="I11" s="12">
        <v>9765116439</v>
      </c>
      <c r="J11" s="12">
        <v>0</v>
      </c>
      <c r="K11" s="12">
        <v>0</v>
      </c>
      <c r="L11" s="12">
        <v>9765116439</v>
      </c>
      <c r="M11" s="12">
        <v>9765116439</v>
      </c>
      <c r="N11" s="12">
        <v>0</v>
      </c>
      <c r="O11" s="12">
        <v>9765116439</v>
      </c>
      <c r="P11" s="12">
        <v>1300000000</v>
      </c>
      <c r="Q11" s="12">
        <v>1300000000</v>
      </c>
      <c r="R11" s="13">
        <f>+L11-O11</f>
        <v>0</v>
      </c>
      <c r="S11" s="14">
        <f>+O11/L11</f>
        <v>1</v>
      </c>
      <c r="T11" s="14">
        <f>+P11/L11</f>
        <v>0.13312693280420596</v>
      </c>
      <c r="U11" s="14">
        <f>+Q11/L11</f>
        <v>0.13312693280420596</v>
      </c>
    </row>
    <row r="12" spans="1:21" ht="54.95" customHeight="1" thickTop="1" thickBot="1">
      <c r="A12" s="3" t="s">
        <v>32</v>
      </c>
      <c r="B12" s="3" t="s">
        <v>37</v>
      </c>
      <c r="C12" s="3" t="s">
        <v>34</v>
      </c>
      <c r="D12" s="3" t="s">
        <v>26</v>
      </c>
      <c r="E12" s="3" t="s">
        <v>19</v>
      </c>
      <c r="F12" s="3" t="s">
        <v>20</v>
      </c>
      <c r="G12" s="3" t="s">
        <v>21</v>
      </c>
      <c r="H12" s="4" t="s">
        <v>40</v>
      </c>
      <c r="I12" s="12">
        <v>550000000</v>
      </c>
      <c r="J12" s="12">
        <v>0</v>
      </c>
      <c r="K12" s="12">
        <v>0</v>
      </c>
      <c r="L12" s="12">
        <v>550000000</v>
      </c>
      <c r="M12" s="12">
        <v>392648159.13</v>
      </c>
      <c r="N12" s="12">
        <v>157351840.87</v>
      </c>
      <c r="O12" s="12">
        <v>392648159.13</v>
      </c>
      <c r="P12" s="12">
        <v>88687486.129999995</v>
      </c>
      <c r="Q12" s="12">
        <v>86116549</v>
      </c>
      <c r="R12" s="13">
        <f>+L12-O12</f>
        <v>157351840.87</v>
      </c>
      <c r="S12" s="14">
        <f>+O12/L12</f>
        <v>0.71390574387272732</v>
      </c>
      <c r="T12" s="14">
        <f>+P12/L12</f>
        <v>0.16124997478181818</v>
      </c>
      <c r="U12" s="14">
        <f>+Q12/L12</f>
        <v>0.15657554363636364</v>
      </c>
    </row>
    <row r="13" spans="1:21" ht="66.75" customHeight="1" thickTop="1" thickBot="1">
      <c r="A13" s="3" t="s">
        <v>32</v>
      </c>
      <c r="B13" s="3" t="s">
        <v>37</v>
      </c>
      <c r="C13" s="3" t="s">
        <v>34</v>
      </c>
      <c r="D13" s="3" t="s">
        <v>22</v>
      </c>
      <c r="E13" s="3" t="s">
        <v>19</v>
      </c>
      <c r="F13" s="3" t="s">
        <v>20</v>
      </c>
      <c r="G13" s="3" t="s">
        <v>21</v>
      </c>
      <c r="H13" s="4" t="s">
        <v>41</v>
      </c>
      <c r="I13" s="12">
        <v>2154000000</v>
      </c>
      <c r="J13" s="12">
        <v>0</v>
      </c>
      <c r="K13" s="12">
        <v>0</v>
      </c>
      <c r="L13" s="12">
        <v>2154000000</v>
      </c>
      <c r="M13" s="12">
        <v>2076805685</v>
      </c>
      <c r="N13" s="12">
        <v>77194315</v>
      </c>
      <c r="O13" s="12">
        <v>1827673888</v>
      </c>
      <c r="P13" s="12">
        <v>67978820</v>
      </c>
      <c r="Q13" s="12">
        <v>67174766.5</v>
      </c>
      <c r="R13" s="13">
        <f>+L13-O13</f>
        <v>326326112</v>
      </c>
      <c r="S13" s="14">
        <f>+O13/L13</f>
        <v>0.84850226926648098</v>
      </c>
      <c r="T13" s="14">
        <f>+P13/L13</f>
        <v>3.1559340761374184E-2</v>
      </c>
      <c r="U13" s="14">
        <f>+Q13/L13</f>
        <v>3.1186056870937791E-2</v>
      </c>
    </row>
    <row r="14" spans="1:21" ht="54.95" customHeight="1" thickTop="1" thickBot="1">
      <c r="A14" s="3" t="s">
        <v>32</v>
      </c>
      <c r="B14" s="3" t="s">
        <v>37</v>
      </c>
      <c r="C14" s="3" t="s">
        <v>34</v>
      </c>
      <c r="D14" s="3" t="s">
        <v>23</v>
      </c>
      <c r="E14" s="3" t="s">
        <v>19</v>
      </c>
      <c r="F14" s="3" t="s">
        <v>20</v>
      </c>
      <c r="G14" s="3" t="s">
        <v>21</v>
      </c>
      <c r="H14" s="4" t="s">
        <v>42</v>
      </c>
      <c r="I14" s="12">
        <v>500000000</v>
      </c>
      <c r="J14" s="12">
        <v>0</v>
      </c>
      <c r="K14" s="12">
        <v>0</v>
      </c>
      <c r="L14" s="12">
        <v>500000000</v>
      </c>
      <c r="M14" s="12">
        <v>61665965</v>
      </c>
      <c r="N14" s="12">
        <v>438334035</v>
      </c>
      <c r="O14" s="12">
        <v>61665965</v>
      </c>
      <c r="P14" s="12">
        <v>32278234</v>
      </c>
      <c r="Q14" s="12">
        <v>28191215.5</v>
      </c>
      <c r="R14" s="13">
        <f>+L14-O14</f>
        <v>438334035</v>
      </c>
      <c r="S14" s="14">
        <f>+O14/L14</f>
        <v>0.12333193000000001</v>
      </c>
      <c r="T14" s="14">
        <f>+P14/L14</f>
        <v>6.4556468000000006E-2</v>
      </c>
      <c r="U14" s="14">
        <f>+Q14/L14</f>
        <v>5.6382430999999997E-2</v>
      </c>
    </row>
    <row r="15" spans="1:21" ht="54.95" customHeight="1" thickTop="1" thickBot="1">
      <c r="A15" s="3" t="s">
        <v>32</v>
      </c>
      <c r="B15" s="3" t="s">
        <v>37</v>
      </c>
      <c r="C15" s="3" t="s">
        <v>34</v>
      </c>
      <c r="D15" s="3" t="s">
        <v>31</v>
      </c>
      <c r="E15" s="3" t="s">
        <v>19</v>
      </c>
      <c r="F15" s="3" t="s">
        <v>20</v>
      </c>
      <c r="G15" s="3" t="s">
        <v>21</v>
      </c>
      <c r="H15" s="4" t="s">
        <v>43</v>
      </c>
      <c r="I15" s="12">
        <v>1500000000</v>
      </c>
      <c r="J15" s="12">
        <v>0</v>
      </c>
      <c r="K15" s="12">
        <v>0</v>
      </c>
      <c r="L15" s="12">
        <v>1500000000</v>
      </c>
      <c r="M15" s="12">
        <v>1058897646.55</v>
      </c>
      <c r="N15" s="12">
        <v>441102353.44999999</v>
      </c>
      <c r="O15" s="12">
        <v>406485841.55000001</v>
      </c>
      <c r="P15" s="12">
        <v>57247189.049999997</v>
      </c>
      <c r="Q15" s="12">
        <v>57247189.049999997</v>
      </c>
      <c r="R15" s="13">
        <f>+L15-O15</f>
        <v>1093514158.45</v>
      </c>
      <c r="S15" s="14">
        <f>+O15/L15</f>
        <v>0.27099056103333335</v>
      </c>
      <c r="T15" s="14">
        <f>+P15/L15</f>
        <v>3.8164792699999998E-2</v>
      </c>
      <c r="U15" s="14">
        <f>+Q15/L15</f>
        <v>3.8164792699999998E-2</v>
      </c>
    </row>
    <row r="16" spans="1:21" ht="54.95" customHeight="1" thickTop="1" thickBot="1">
      <c r="A16" s="3" t="s">
        <v>32</v>
      </c>
      <c r="B16" s="3" t="s">
        <v>37</v>
      </c>
      <c r="C16" s="3" t="s">
        <v>34</v>
      </c>
      <c r="D16" s="3" t="s">
        <v>31</v>
      </c>
      <c r="E16" s="3" t="s">
        <v>19</v>
      </c>
      <c r="F16" s="3" t="s">
        <v>36</v>
      </c>
      <c r="G16" s="3" t="s">
        <v>21</v>
      </c>
      <c r="H16" s="4" t="s">
        <v>43</v>
      </c>
      <c r="I16" s="12">
        <v>1500000000</v>
      </c>
      <c r="J16" s="12">
        <v>0</v>
      </c>
      <c r="K16" s="12">
        <v>0</v>
      </c>
      <c r="L16" s="12">
        <v>1500000000</v>
      </c>
      <c r="M16" s="12">
        <v>1500000000</v>
      </c>
      <c r="N16" s="12">
        <v>0</v>
      </c>
      <c r="O16" s="12">
        <v>0</v>
      </c>
      <c r="P16" s="12">
        <v>0</v>
      </c>
      <c r="Q16" s="12">
        <v>0</v>
      </c>
      <c r="R16" s="13">
        <f>+L16-O16</f>
        <v>1500000000</v>
      </c>
      <c r="S16" s="14">
        <f>+O16/L16</f>
        <v>0</v>
      </c>
      <c r="T16" s="14">
        <f>+P16/L16</f>
        <v>0</v>
      </c>
      <c r="U16" s="14">
        <f>+Q16/L16</f>
        <v>0</v>
      </c>
    </row>
    <row r="17" spans="1:21" ht="54.95" customHeight="1" thickTop="1" thickBot="1">
      <c r="A17" s="3" t="s">
        <v>32</v>
      </c>
      <c r="B17" s="3" t="s">
        <v>37</v>
      </c>
      <c r="C17" s="3" t="s">
        <v>34</v>
      </c>
      <c r="D17" s="3" t="s">
        <v>44</v>
      </c>
      <c r="E17" s="3" t="s">
        <v>19</v>
      </c>
      <c r="F17" s="3" t="s">
        <v>20</v>
      </c>
      <c r="G17" s="3" t="s">
        <v>21</v>
      </c>
      <c r="H17" s="4" t="s">
        <v>45</v>
      </c>
      <c r="I17" s="12">
        <v>880000000</v>
      </c>
      <c r="J17" s="12">
        <v>0</v>
      </c>
      <c r="K17" s="12">
        <v>0</v>
      </c>
      <c r="L17" s="12">
        <v>880000000</v>
      </c>
      <c r="M17" s="12">
        <v>800091866.32000005</v>
      </c>
      <c r="N17" s="12">
        <v>79908133.680000007</v>
      </c>
      <c r="O17" s="12">
        <v>200091866.75</v>
      </c>
      <c r="P17" s="12">
        <v>55349131.75</v>
      </c>
      <c r="Q17" s="12">
        <v>55349131.75</v>
      </c>
      <c r="R17" s="13">
        <f>+L17-O17</f>
        <v>679908133.25</v>
      </c>
      <c r="S17" s="14">
        <f>+O17/L17</f>
        <v>0.22737712130681817</v>
      </c>
      <c r="T17" s="14">
        <f>+P17/L17</f>
        <v>6.2896740625000003E-2</v>
      </c>
      <c r="U17" s="14">
        <f>+Q17/L17</f>
        <v>6.2896740625000003E-2</v>
      </c>
    </row>
    <row r="18" spans="1:21" ht="54.95" customHeight="1" thickTop="1" thickBot="1">
      <c r="A18" s="3" t="s">
        <v>32</v>
      </c>
      <c r="B18" s="3" t="s">
        <v>37</v>
      </c>
      <c r="C18" s="3" t="s">
        <v>34</v>
      </c>
      <c r="D18" s="3" t="s">
        <v>29</v>
      </c>
      <c r="E18" s="3" t="s">
        <v>19</v>
      </c>
      <c r="F18" s="3" t="s">
        <v>20</v>
      </c>
      <c r="G18" s="3" t="s">
        <v>21</v>
      </c>
      <c r="H18" s="4" t="s">
        <v>46</v>
      </c>
      <c r="I18" s="12">
        <v>2000000000</v>
      </c>
      <c r="J18" s="12">
        <v>0</v>
      </c>
      <c r="K18" s="12">
        <v>0</v>
      </c>
      <c r="L18" s="12">
        <v>2000000000</v>
      </c>
      <c r="M18" s="12">
        <v>1171437509.95</v>
      </c>
      <c r="N18" s="12">
        <v>828562490.04999995</v>
      </c>
      <c r="O18" s="12">
        <v>886901590.95000005</v>
      </c>
      <c r="P18" s="12">
        <v>96982289.950000003</v>
      </c>
      <c r="Q18" s="12">
        <v>88461894.5</v>
      </c>
      <c r="R18" s="13">
        <f>+L18-O18</f>
        <v>1113098409.05</v>
      </c>
      <c r="S18" s="14">
        <f>+O18/L18</f>
        <v>0.44345079547500005</v>
      </c>
      <c r="T18" s="14">
        <f>+P18/L18</f>
        <v>4.8491144975000004E-2</v>
      </c>
      <c r="U18" s="14">
        <f>+Q18/L18</f>
        <v>4.4230947249999999E-2</v>
      </c>
    </row>
    <row r="19" spans="1:21" ht="54.95" customHeight="1" thickTop="1" thickBot="1">
      <c r="A19" s="3" t="s">
        <v>32</v>
      </c>
      <c r="B19" s="3" t="s">
        <v>37</v>
      </c>
      <c r="C19" s="3" t="s">
        <v>34</v>
      </c>
      <c r="D19" s="3" t="s">
        <v>20</v>
      </c>
      <c r="E19" s="3" t="s">
        <v>19</v>
      </c>
      <c r="F19" s="3" t="s">
        <v>20</v>
      </c>
      <c r="G19" s="3" t="s">
        <v>21</v>
      </c>
      <c r="H19" s="4" t="s">
        <v>48</v>
      </c>
      <c r="I19" s="12">
        <v>3734883562</v>
      </c>
      <c r="J19" s="12">
        <v>0</v>
      </c>
      <c r="K19" s="12">
        <v>0</v>
      </c>
      <c r="L19" s="12">
        <v>3734883562</v>
      </c>
      <c r="M19" s="12">
        <v>3734883562</v>
      </c>
      <c r="N19" s="12">
        <v>0</v>
      </c>
      <c r="O19" s="12">
        <v>3734883562</v>
      </c>
      <c r="P19" s="12">
        <v>50000000</v>
      </c>
      <c r="Q19" s="12">
        <v>50000000</v>
      </c>
      <c r="R19" s="13">
        <f>+L19-O19</f>
        <v>0</v>
      </c>
      <c r="S19" s="14">
        <f>+O19/L19</f>
        <v>1</v>
      </c>
      <c r="T19" s="14">
        <f>+P19/L19</f>
        <v>1.3387298203541693E-2</v>
      </c>
      <c r="U19" s="14">
        <f>+Q19/L19</f>
        <v>1.3387298203541693E-2</v>
      </c>
    </row>
    <row r="20" spans="1:21" ht="54.95" customHeight="1" thickTop="1" thickBot="1">
      <c r="A20" s="3" t="s">
        <v>32</v>
      </c>
      <c r="B20" s="3" t="s">
        <v>37</v>
      </c>
      <c r="C20" s="3" t="s">
        <v>34</v>
      </c>
      <c r="D20" s="3" t="s">
        <v>20</v>
      </c>
      <c r="E20" s="3" t="s">
        <v>19</v>
      </c>
      <c r="F20" s="3" t="s">
        <v>36</v>
      </c>
      <c r="G20" s="3" t="s">
        <v>21</v>
      </c>
      <c r="H20" s="4" t="s">
        <v>48</v>
      </c>
      <c r="I20" s="12">
        <v>10265116438</v>
      </c>
      <c r="J20" s="12">
        <v>0</v>
      </c>
      <c r="K20" s="12">
        <v>0</v>
      </c>
      <c r="L20" s="12">
        <v>10265116438</v>
      </c>
      <c r="M20" s="12">
        <v>10265116438</v>
      </c>
      <c r="N20" s="12">
        <v>0</v>
      </c>
      <c r="O20" s="12">
        <v>10265116438</v>
      </c>
      <c r="P20" s="12">
        <v>0</v>
      </c>
      <c r="Q20" s="12">
        <v>0</v>
      </c>
      <c r="R20" s="13">
        <f>+L20-O20</f>
        <v>0</v>
      </c>
      <c r="S20" s="14">
        <f>+O20/L20</f>
        <v>1</v>
      </c>
      <c r="T20" s="14">
        <f>+P20/L20</f>
        <v>0</v>
      </c>
      <c r="U20" s="14">
        <f>+Q20/L20</f>
        <v>0</v>
      </c>
    </row>
    <row r="21" spans="1:21" ht="54.95" customHeight="1" thickTop="1" thickBot="1">
      <c r="A21" s="3" t="s">
        <v>32</v>
      </c>
      <c r="B21" s="3" t="s">
        <v>37</v>
      </c>
      <c r="C21" s="3" t="s">
        <v>34</v>
      </c>
      <c r="D21" s="3" t="s">
        <v>27</v>
      </c>
      <c r="E21" s="3" t="s">
        <v>19</v>
      </c>
      <c r="F21" s="3" t="s">
        <v>20</v>
      </c>
      <c r="G21" s="3" t="s">
        <v>21</v>
      </c>
      <c r="H21" s="4" t="s">
        <v>49</v>
      </c>
      <c r="I21" s="12">
        <v>3354883562</v>
      </c>
      <c r="J21" s="12">
        <v>0</v>
      </c>
      <c r="K21" s="12">
        <v>0</v>
      </c>
      <c r="L21" s="12">
        <v>3354883562</v>
      </c>
      <c r="M21" s="12">
        <v>3212229749</v>
      </c>
      <c r="N21" s="12">
        <v>142653813</v>
      </c>
      <c r="O21" s="12">
        <v>1211087613</v>
      </c>
      <c r="P21" s="12">
        <v>120407377</v>
      </c>
      <c r="Q21" s="12">
        <v>115319002.5</v>
      </c>
      <c r="R21" s="13">
        <f>+L21-O21</f>
        <v>2143795949</v>
      </c>
      <c r="S21" s="14">
        <f>+O21/L21</f>
        <v>0.3609924429919753</v>
      </c>
      <c r="T21" s="14">
        <f>+P21/L21</f>
        <v>3.5890180620223859E-2</v>
      </c>
      <c r="U21" s="14">
        <f>+Q21/L21</f>
        <v>3.4373473883323999E-2</v>
      </c>
    </row>
    <row r="22" spans="1:21" ht="54.95" customHeight="1" thickTop="1" thickBot="1">
      <c r="A22" s="3" t="s">
        <v>32</v>
      </c>
      <c r="B22" s="3" t="s">
        <v>37</v>
      </c>
      <c r="C22" s="3" t="s">
        <v>34</v>
      </c>
      <c r="D22" s="3" t="s">
        <v>27</v>
      </c>
      <c r="E22" s="3" t="s">
        <v>19</v>
      </c>
      <c r="F22" s="3" t="s">
        <v>36</v>
      </c>
      <c r="G22" s="3" t="s">
        <v>21</v>
      </c>
      <c r="H22" s="4" t="s">
        <v>49</v>
      </c>
      <c r="I22" s="12">
        <v>9885116438</v>
      </c>
      <c r="J22" s="12">
        <v>0</v>
      </c>
      <c r="K22" s="12">
        <v>0</v>
      </c>
      <c r="L22" s="12">
        <v>9885116438</v>
      </c>
      <c r="M22" s="12">
        <v>9866542784</v>
      </c>
      <c r="N22" s="12">
        <v>18573654</v>
      </c>
      <c r="O22" s="12">
        <v>9865185645</v>
      </c>
      <c r="P22" s="12">
        <v>0</v>
      </c>
      <c r="Q22" s="12">
        <v>0</v>
      </c>
      <c r="R22" s="13">
        <f>+L22-O22</f>
        <v>19930793</v>
      </c>
      <c r="S22" s="14">
        <f>+O22/L22</f>
        <v>0.99798375738667244</v>
      </c>
      <c r="T22" s="14">
        <f>+P22/L22</f>
        <v>0</v>
      </c>
      <c r="U22" s="14">
        <f>+Q22/L22</f>
        <v>0</v>
      </c>
    </row>
    <row r="23" spans="1:21" ht="54.95" customHeight="1" thickTop="1" thickBot="1">
      <c r="A23" s="3" t="s">
        <v>32</v>
      </c>
      <c r="B23" s="3" t="s">
        <v>37</v>
      </c>
      <c r="C23" s="3" t="s">
        <v>34</v>
      </c>
      <c r="D23" s="3" t="s">
        <v>50</v>
      </c>
      <c r="E23" s="3" t="s">
        <v>19</v>
      </c>
      <c r="F23" s="3" t="s">
        <v>20</v>
      </c>
      <c r="G23" s="3" t="s">
        <v>21</v>
      </c>
      <c r="H23" s="4" t="s">
        <v>51</v>
      </c>
      <c r="I23" s="12">
        <v>3000000000</v>
      </c>
      <c r="J23" s="12">
        <v>0</v>
      </c>
      <c r="K23" s="12">
        <v>0</v>
      </c>
      <c r="L23" s="12">
        <v>3000000000</v>
      </c>
      <c r="M23" s="12">
        <v>2935885654.5</v>
      </c>
      <c r="N23" s="12">
        <v>64114345.5</v>
      </c>
      <c r="O23" s="12">
        <v>1509885546.5</v>
      </c>
      <c r="P23" s="12">
        <v>311210897.5</v>
      </c>
      <c r="Q23" s="12">
        <v>311210897.5</v>
      </c>
      <c r="R23" s="13">
        <f>+L23-O23</f>
        <v>1490114453.5</v>
      </c>
      <c r="S23" s="14">
        <f>+O23/L23</f>
        <v>0.50329518216666669</v>
      </c>
      <c r="T23" s="14">
        <f>+P23/L23</f>
        <v>0.10373696583333333</v>
      </c>
      <c r="U23" s="14">
        <f>+Q23/L23</f>
        <v>0.10373696583333333</v>
      </c>
    </row>
    <row r="24" spans="1:21" ht="54.95" customHeight="1" thickTop="1" thickBot="1">
      <c r="A24" s="3" t="s">
        <v>32</v>
      </c>
      <c r="B24" s="3" t="s">
        <v>37</v>
      </c>
      <c r="C24" s="3" t="s">
        <v>34</v>
      </c>
      <c r="D24" s="3" t="s">
        <v>36</v>
      </c>
      <c r="E24" s="3" t="s">
        <v>19</v>
      </c>
      <c r="F24" s="3" t="s">
        <v>52</v>
      </c>
      <c r="G24" s="3" t="s">
        <v>21</v>
      </c>
      <c r="H24" s="4" t="s">
        <v>53</v>
      </c>
      <c r="I24" s="12">
        <v>0</v>
      </c>
      <c r="J24" s="12">
        <v>21350000001</v>
      </c>
      <c r="K24" s="12">
        <v>0</v>
      </c>
      <c r="L24" s="12">
        <v>21350000001</v>
      </c>
      <c r="M24" s="12">
        <v>0</v>
      </c>
      <c r="N24" s="12">
        <v>21350000001</v>
      </c>
      <c r="O24" s="12">
        <v>0</v>
      </c>
      <c r="P24" s="12">
        <v>0</v>
      </c>
      <c r="Q24" s="12">
        <v>0</v>
      </c>
      <c r="R24" s="13">
        <f>+L24-O24</f>
        <v>21350000001</v>
      </c>
      <c r="S24" s="14">
        <f>+O24/L24</f>
        <v>0</v>
      </c>
      <c r="T24" s="14">
        <f>+P24/L24</f>
        <v>0</v>
      </c>
      <c r="U24" s="14">
        <f>+Q24/L24</f>
        <v>0</v>
      </c>
    </row>
    <row r="25" spans="1:21" ht="54.95" customHeight="1" thickTop="1" thickBot="1">
      <c r="A25" s="3" t="s">
        <v>32</v>
      </c>
      <c r="B25" s="3" t="s">
        <v>37</v>
      </c>
      <c r="C25" s="3" t="s">
        <v>34</v>
      </c>
      <c r="D25" s="3" t="s">
        <v>36</v>
      </c>
      <c r="E25" s="3" t="s">
        <v>54</v>
      </c>
      <c r="F25" s="3" t="s">
        <v>30</v>
      </c>
      <c r="G25" s="3" t="s">
        <v>21</v>
      </c>
      <c r="H25" s="4" t="s">
        <v>53</v>
      </c>
      <c r="I25" s="12">
        <v>0</v>
      </c>
      <c r="J25" s="12">
        <v>21350000001</v>
      </c>
      <c r="K25" s="12">
        <v>21350000001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3">
        <f>+L25-O25</f>
        <v>0</v>
      </c>
      <c r="S25" s="14">
        <v>0</v>
      </c>
      <c r="T25" s="14">
        <v>0</v>
      </c>
      <c r="U25" s="14">
        <v>0</v>
      </c>
    </row>
    <row r="26" spans="1:21" ht="54.95" customHeight="1" thickTop="1" thickBot="1">
      <c r="A26" s="3" t="s">
        <v>32</v>
      </c>
      <c r="B26" s="3" t="s">
        <v>55</v>
      </c>
      <c r="C26" s="3" t="s">
        <v>34</v>
      </c>
      <c r="D26" s="3" t="s">
        <v>18</v>
      </c>
      <c r="E26" s="3" t="s">
        <v>19</v>
      </c>
      <c r="F26" s="3" t="s">
        <v>20</v>
      </c>
      <c r="G26" s="3" t="s">
        <v>21</v>
      </c>
      <c r="H26" s="4" t="s">
        <v>56</v>
      </c>
      <c r="I26" s="12">
        <v>380000000</v>
      </c>
      <c r="J26" s="12">
        <v>0</v>
      </c>
      <c r="K26" s="12">
        <v>0</v>
      </c>
      <c r="L26" s="12">
        <v>380000000</v>
      </c>
      <c r="M26" s="12">
        <v>183573919</v>
      </c>
      <c r="N26" s="12">
        <v>196426081</v>
      </c>
      <c r="O26" s="12">
        <v>179581739</v>
      </c>
      <c r="P26" s="12">
        <v>29654619</v>
      </c>
      <c r="Q26" s="12">
        <v>29654619</v>
      </c>
      <c r="R26" s="13">
        <f>+L26-O26</f>
        <v>200418261</v>
      </c>
      <c r="S26" s="14">
        <f>+O26/L26</f>
        <v>0.47258352368421053</v>
      </c>
      <c r="T26" s="14">
        <f>+P26/L26</f>
        <v>7.8038471052631578E-2</v>
      </c>
      <c r="U26" s="14">
        <f>+Q26/L26</f>
        <v>7.8038471052631578E-2</v>
      </c>
    </row>
    <row r="27" spans="1:21" ht="54.95" customHeight="1" thickTop="1" thickBot="1">
      <c r="A27" s="3" t="s">
        <v>32</v>
      </c>
      <c r="B27" s="3" t="s">
        <v>55</v>
      </c>
      <c r="C27" s="3" t="s">
        <v>34</v>
      </c>
      <c r="D27" s="3" t="s">
        <v>25</v>
      </c>
      <c r="E27" s="3" t="s">
        <v>19</v>
      </c>
      <c r="F27" s="3" t="s">
        <v>20</v>
      </c>
      <c r="G27" s="3" t="s">
        <v>21</v>
      </c>
      <c r="H27" s="4" t="s">
        <v>57</v>
      </c>
      <c r="I27" s="12">
        <v>250000000</v>
      </c>
      <c r="J27" s="12">
        <v>0</v>
      </c>
      <c r="K27" s="12">
        <v>0</v>
      </c>
      <c r="L27" s="12">
        <v>250000000</v>
      </c>
      <c r="M27" s="12">
        <v>146711635</v>
      </c>
      <c r="N27" s="12">
        <v>103288365</v>
      </c>
      <c r="O27" s="12">
        <v>99711635</v>
      </c>
      <c r="P27" s="12">
        <v>49476467</v>
      </c>
      <c r="Q27" s="12">
        <v>49476467</v>
      </c>
      <c r="R27" s="13">
        <f>+L27-O27</f>
        <v>150288365</v>
      </c>
      <c r="S27" s="14">
        <f>+O27/L27</f>
        <v>0.39884654000000003</v>
      </c>
      <c r="T27" s="14">
        <f>+P27/L27</f>
        <v>0.19790586800000001</v>
      </c>
      <c r="U27" s="14">
        <f>+Q27/L27</f>
        <v>0.19790586800000001</v>
      </c>
    </row>
    <row r="28" spans="1:21" ht="54.95" customHeight="1" thickTop="1" thickBot="1">
      <c r="A28" s="10"/>
      <c r="B28" s="10"/>
      <c r="C28" s="10"/>
      <c r="D28" s="10"/>
      <c r="E28" s="10"/>
      <c r="F28" s="10"/>
      <c r="G28" s="10"/>
      <c r="H28" s="19" t="s">
        <v>68</v>
      </c>
      <c r="I28" s="20">
        <f>SUM(I10:I27)</f>
        <v>52954000000</v>
      </c>
      <c r="J28" s="20">
        <f t="shared" ref="J28:Q28" si="1">SUM(J10:J27)</f>
        <v>42700000002</v>
      </c>
      <c r="K28" s="20">
        <f t="shared" si="1"/>
        <v>21350000001</v>
      </c>
      <c r="L28" s="20">
        <f t="shared" si="1"/>
        <v>74304000001</v>
      </c>
      <c r="M28" s="20">
        <f t="shared" si="1"/>
        <v>50406490573.449997</v>
      </c>
      <c r="N28" s="20">
        <f t="shared" si="1"/>
        <v>23897509427.549999</v>
      </c>
      <c r="O28" s="20">
        <f t="shared" si="1"/>
        <v>43640919489.879997</v>
      </c>
      <c r="P28" s="20">
        <f t="shared" si="1"/>
        <v>2259272511.3800001</v>
      </c>
      <c r="Q28" s="20">
        <f t="shared" si="1"/>
        <v>2238201732.3000002</v>
      </c>
      <c r="R28" s="21">
        <f>+L28-O28</f>
        <v>30663080511.120003</v>
      </c>
      <c r="S28" s="22">
        <f>+O28/L28</f>
        <v>0.58732934282532123</v>
      </c>
      <c r="T28" s="22">
        <f>+P28/L28</f>
        <v>3.0405799302185538E-2</v>
      </c>
      <c r="U28" s="22">
        <f>+Q28/L28</f>
        <v>3.0122224002340089E-2</v>
      </c>
    </row>
    <row r="29" spans="1:21" ht="54.95" customHeight="1" thickTop="1" thickBot="1">
      <c r="A29" s="3" t="s">
        <v>32</v>
      </c>
      <c r="B29" s="3" t="s">
        <v>37</v>
      </c>
      <c r="C29" s="3" t="s">
        <v>34</v>
      </c>
      <c r="D29" s="3" t="s">
        <v>25</v>
      </c>
      <c r="E29" s="3" t="s">
        <v>19</v>
      </c>
      <c r="F29" s="3" t="s">
        <v>20</v>
      </c>
      <c r="G29" s="3" t="s">
        <v>21</v>
      </c>
      <c r="H29" s="4" t="s">
        <v>39</v>
      </c>
      <c r="I29" s="12">
        <v>112832404731</v>
      </c>
      <c r="J29" s="12">
        <v>0</v>
      </c>
      <c r="K29" s="12">
        <v>0</v>
      </c>
      <c r="L29" s="12">
        <v>112832404731</v>
      </c>
      <c r="M29" s="12">
        <v>112832404731</v>
      </c>
      <c r="N29" s="12">
        <v>0</v>
      </c>
      <c r="O29" s="12">
        <v>112832404731</v>
      </c>
      <c r="P29" s="12">
        <v>0</v>
      </c>
      <c r="Q29" s="12">
        <v>0</v>
      </c>
      <c r="R29" s="13">
        <f>+L29-O29</f>
        <v>0</v>
      </c>
      <c r="S29" s="14">
        <f>+O29/L29</f>
        <v>1</v>
      </c>
      <c r="T29" s="14">
        <f>+P29/L29</f>
        <v>0</v>
      </c>
      <c r="U29" s="14">
        <f>+Q29/L29</f>
        <v>0</v>
      </c>
    </row>
    <row r="30" spans="1:21" ht="54.95" customHeight="1" thickTop="1" thickBot="1">
      <c r="A30" s="3" t="s">
        <v>32</v>
      </c>
      <c r="B30" s="3" t="s">
        <v>37</v>
      </c>
      <c r="C30" s="3" t="s">
        <v>34</v>
      </c>
      <c r="D30" s="3" t="s">
        <v>24</v>
      </c>
      <c r="E30" s="3" t="s">
        <v>19</v>
      </c>
      <c r="F30" s="3" t="s">
        <v>20</v>
      </c>
      <c r="G30" s="3" t="s">
        <v>21</v>
      </c>
      <c r="H30" s="4" t="s">
        <v>47</v>
      </c>
      <c r="I30" s="12">
        <v>3667681196</v>
      </c>
      <c r="J30" s="12">
        <v>0</v>
      </c>
      <c r="K30" s="12">
        <v>0</v>
      </c>
      <c r="L30" s="12">
        <v>3667681196</v>
      </c>
      <c r="M30" s="12">
        <v>3662606927.6500001</v>
      </c>
      <c r="N30" s="12">
        <v>5074268.3499999996</v>
      </c>
      <c r="O30" s="12">
        <v>2245052818.6500001</v>
      </c>
      <c r="P30" s="12">
        <v>469537449.64999998</v>
      </c>
      <c r="Q30" s="12">
        <v>469537449.64999998</v>
      </c>
      <c r="R30" s="13">
        <f>+L30-O30</f>
        <v>1422628377.3499999</v>
      </c>
      <c r="S30" s="14">
        <f>+O30/L30</f>
        <v>0.61211776560581965</v>
      </c>
      <c r="T30" s="14">
        <f>+P30/L30</f>
        <v>0.12802024618772237</v>
      </c>
      <c r="U30" s="14">
        <f>+Q30/L30</f>
        <v>0.12802024618772237</v>
      </c>
    </row>
    <row r="31" spans="1:21" ht="54.95" customHeight="1" thickTop="1" thickBot="1">
      <c r="A31" s="3" t="s">
        <v>32</v>
      </c>
      <c r="B31" s="3" t="s">
        <v>37</v>
      </c>
      <c r="C31" s="3" t="s">
        <v>34</v>
      </c>
      <c r="D31" s="3" t="s">
        <v>24</v>
      </c>
      <c r="E31" s="3" t="s">
        <v>19</v>
      </c>
      <c r="F31" s="3" t="s">
        <v>36</v>
      </c>
      <c r="G31" s="3" t="s">
        <v>21</v>
      </c>
      <c r="H31" s="4" t="s">
        <v>47</v>
      </c>
      <c r="I31" s="12">
        <v>10197914073</v>
      </c>
      <c r="J31" s="12">
        <v>0</v>
      </c>
      <c r="K31" s="12">
        <v>0</v>
      </c>
      <c r="L31" s="12">
        <v>10197914073</v>
      </c>
      <c r="M31" s="12">
        <v>8242075184</v>
      </c>
      <c r="N31" s="12">
        <v>1955838889</v>
      </c>
      <c r="O31" s="12">
        <v>0</v>
      </c>
      <c r="P31" s="12">
        <v>0</v>
      </c>
      <c r="Q31" s="12">
        <v>0</v>
      </c>
      <c r="R31" s="13">
        <f>+L31-O31</f>
        <v>10197914073</v>
      </c>
      <c r="S31" s="14">
        <f>+O31/L31</f>
        <v>0</v>
      </c>
      <c r="T31" s="14">
        <f>+P31/L31</f>
        <v>0</v>
      </c>
      <c r="U31" s="14">
        <f>+Q31/L31</f>
        <v>0</v>
      </c>
    </row>
    <row r="32" spans="1:21" ht="54.95" customHeight="1" thickTop="1" thickBot="1">
      <c r="A32" s="10"/>
      <c r="B32" s="10"/>
      <c r="C32" s="10"/>
      <c r="D32" s="10"/>
      <c r="E32" s="10"/>
      <c r="F32" s="10"/>
      <c r="G32" s="10"/>
      <c r="H32" s="19" t="s">
        <v>69</v>
      </c>
      <c r="I32" s="20">
        <f>SUM(I29:I31)</f>
        <v>126698000000</v>
      </c>
      <c r="J32" s="20">
        <f t="shared" ref="J32:Q32" si="2">SUM(J29:J31)</f>
        <v>0</v>
      </c>
      <c r="K32" s="20">
        <f t="shared" si="2"/>
        <v>0</v>
      </c>
      <c r="L32" s="20">
        <f t="shared" si="2"/>
        <v>126698000000</v>
      </c>
      <c r="M32" s="20">
        <f t="shared" si="2"/>
        <v>124737086842.64999</v>
      </c>
      <c r="N32" s="20">
        <f t="shared" si="2"/>
        <v>1960913157.3499999</v>
      </c>
      <c r="O32" s="20">
        <f t="shared" si="2"/>
        <v>115077457549.64999</v>
      </c>
      <c r="P32" s="20">
        <f t="shared" si="2"/>
        <v>469537449.64999998</v>
      </c>
      <c r="Q32" s="20">
        <f t="shared" si="2"/>
        <v>469537449.64999998</v>
      </c>
      <c r="R32" s="21">
        <f>+L32-O32</f>
        <v>11620542450.350006</v>
      </c>
      <c r="S32" s="22">
        <f>+O32/L32</f>
        <v>0.90828156363675827</v>
      </c>
      <c r="T32" s="22">
        <f>+P32/L32</f>
        <v>3.7059578655543103E-3</v>
      </c>
      <c r="U32" s="22">
        <f>+Q32/L32</f>
        <v>3.7059578655543103E-3</v>
      </c>
    </row>
    <row r="33" spans="1:21" ht="81.75" customHeight="1" thickTop="1" thickBot="1">
      <c r="A33" s="3" t="s">
        <v>32</v>
      </c>
      <c r="B33" s="3" t="s">
        <v>58</v>
      </c>
      <c r="C33" s="3" t="s">
        <v>34</v>
      </c>
      <c r="D33" s="3" t="s">
        <v>18</v>
      </c>
      <c r="E33" s="3" t="s">
        <v>19</v>
      </c>
      <c r="F33" s="3" t="s">
        <v>20</v>
      </c>
      <c r="G33" s="3" t="s">
        <v>21</v>
      </c>
      <c r="H33" s="4" t="s">
        <v>59</v>
      </c>
      <c r="I33" s="12">
        <v>3871000000</v>
      </c>
      <c r="J33" s="12">
        <v>0</v>
      </c>
      <c r="K33" s="12">
        <v>0</v>
      </c>
      <c r="L33" s="12">
        <v>3871000000</v>
      </c>
      <c r="M33" s="12">
        <v>2882100056</v>
      </c>
      <c r="N33" s="12">
        <v>988899944</v>
      </c>
      <c r="O33" s="12">
        <v>1219938392</v>
      </c>
      <c r="P33" s="12">
        <v>115242700</v>
      </c>
      <c r="Q33" s="12">
        <v>115242700</v>
      </c>
      <c r="R33" s="13">
        <f>+L33-O33</f>
        <v>2651061608</v>
      </c>
      <c r="S33" s="14">
        <f>+O33/L33</f>
        <v>0.31514812503229139</v>
      </c>
      <c r="T33" s="14">
        <f>+P33/L33</f>
        <v>2.9770782743477137E-2</v>
      </c>
      <c r="U33" s="14">
        <f>+Q33/L33</f>
        <v>2.9770782743477137E-2</v>
      </c>
    </row>
    <row r="34" spans="1:21" ht="54.95" customHeight="1" thickTop="1" thickBot="1">
      <c r="A34" s="10"/>
      <c r="B34" s="10"/>
      <c r="C34" s="10"/>
      <c r="D34" s="10"/>
      <c r="E34" s="10"/>
      <c r="F34" s="10"/>
      <c r="G34" s="10"/>
      <c r="H34" s="19" t="s">
        <v>70</v>
      </c>
      <c r="I34" s="20">
        <f>+I33</f>
        <v>3871000000</v>
      </c>
      <c r="J34" s="20">
        <f t="shared" ref="J34:Q34" si="3">+J33</f>
        <v>0</v>
      </c>
      <c r="K34" s="20">
        <f t="shared" si="3"/>
        <v>0</v>
      </c>
      <c r="L34" s="20">
        <f t="shared" si="3"/>
        <v>3871000000</v>
      </c>
      <c r="M34" s="20">
        <f t="shared" si="3"/>
        <v>2882100056</v>
      </c>
      <c r="N34" s="20">
        <f t="shared" si="3"/>
        <v>988899944</v>
      </c>
      <c r="O34" s="20">
        <f t="shared" si="3"/>
        <v>1219938392</v>
      </c>
      <c r="P34" s="20">
        <f t="shared" si="3"/>
        <v>115242700</v>
      </c>
      <c r="Q34" s="20">
        <f t="shared" si="3"/>
        <v>115242700</v>
      </c>
      <c r="R34" s="21">
        <f>+L34-O34</f>
        <v>2651061608</v>
      </c>
      <c r="S34" s="22">
        <f>+O34/L34</f>
        <v>0.31514812503229139</v>
      </c>
      <c r="T34" s="22">
        <f>+P34/L34</f>
        <v>2.9770782743477137E-2</v>
      </c>
      <c r="U34" s="22">
        <f>+Q34/L34</f>
        <v>2.9770782743477137E-2</v>
      </c>
    </row>
    <row r="35" spans="1:21" ht="47.25" customHeight="1" thickTop="1" thickBot="1">
      <c r="A35" s="5" t="s">
        <v>0</v>
      </c>
      <c r="B35" s="5" t="s">
        <v>0</v>
      </c>
      <c r="C35" s="5" t="s">
        <v>0</v>
      </c>
      <c r="D35" s="5" t="s">
        <v>0</v>
      </c>
      <c r="E35" s="5" t="s">
        <v>0</v>
      </c>
      <c r="F35" s="5" t="s">
        <v>0</v>
      </c>
      <c r="G35" s="5" t="s">
        <v>0</v>
      </c>
      <c r="H35" s="6" t="s">
        <v>73</v>
      </c>
      <c r="I35" s="15">
        <f>+I9+I28+I32+I34</f>
        <v>192599920000</v>
      </c>
      <c r="J35" s="15">
        <f t="shared" ref="J35:Q35" si="4">+J9+J28+J32+J34</f>
        <v>42700000002</v>
      </c>
      <c r="K35" s="15">
        <f t="shared" si="4"/>
        <v>21350000001</v>
      </c>
      <c r="L35" s="15">
        <f t="shared" si="4"/>
        <v>213949920001</v>
      </c>
      <c r="M35" s="15">
        <f t="shared" si="4"/>
        <v>184671550378.73999</v>
      </c>
      <c r="N35" s="15">
        <f t="shared" si="4"/>
        <v>29278369622.259998</v>
      </c>
      <c r="O35" s="15">
        <f t="shared" si="4"/>
        <v>165910485689.31</v>
      </c>
      <c r="P35" s="15">
        <f t="shared" si="4"/>
        <v>4446611476.1199999</v>
      </c>
      <c r="Q35" s="15">
        <f t="shared" si="4"/>
        <v>4255295194.0400004</v>
      </c>
      <c r="R35" s="13">
        <f>+L35-O35</f>
        <v>48039434311.690002</v>
      </c>
      <c r="S35" s="14">
        <f>+O35/L35</f>
        <v>0.77546411650228486</v>
      </c>
      <c r="T35" s="14">
        <f>+P35/L35</f>
        <v>2.0783422008754274E-2</v>
      </c>
      <c r="U35" s="14">
        <f>+Q35/L35</f>
        <v>1.988921142863765E-2</v>
      </c>
    </row>
    <row r="36" spans="1:21">
      <c r="A36" s="23" t="s">
        <v>72</v>
      </c>
      <c r="B36" s="7"/>
      <c r="C36" s="7"/>
      <c r="D36" s="7"/>
      <c r="E36" s="7"/>
      <c r="F36" s="7"/>
      <c r="G36" s="7"/>
      <c r="H36" s="7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</row>
    <row r="37" spans="1:21">
      <c r="A37" s="7"/>
      <c r="B37" s="7"/>
      <c r="C37" s="7"/>
      <c r="D37" s="7"/>
      <c r="E37" s="7"/>
      <c r="F37" s="7"/>
      <c r="G37" s="7"/>
      <c r="H37" s="7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</row>
    <row r="38" spans="1:21">
      <c r="A38" s="7"/>
      <c r="B38" s="7"/>
      <c r="C38" s="7"/>
      <c r="D38" s="7"/>
      <c r="E38" s="7"/>
      <c r="F38" s="7"/>
      <c r="G38" s="7"/>
      <c r="H38" s="7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</row>
    <row r="39" spans="1:21">
      <c r="A39" s="7"/>
      <c r="B39" s="7"/>
      <c r="C39" s="7"/>
      <c r="D39" s="7"/>
      <c r="E39" s="7"/>
      <c r="F39" s="7"/>
      <c r="G39" s="7"/>
      <c r="H39" s="7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</row>
    <row r="40" spans="1:21">
      <c r="A40" s="7"/>
      <c r="B40" s="7"/>
      <c r="C40" s="7"/>
      <c r="D40" s="7"/>
      <c r="E40" s="7"/>
      <c r="F40" s="7"/>
      <c r="G40" s="7"/>
      <c r="H40" s="7"/>
      <c r="S40" s="2"/>
      <c r="T40" s="2"/>
      <c r="U40" s="2"/>
    </row>
    <row r="41" spans="1:21">
      <c r="A41" s="7"/>
      <c r="B41" s="7"/>
      <c r="C41" s="7"/>
      <c r="D41" s="7"/>
      <c r="E41" s="7"/>
      <c r="F41" s="7"/>
      <c r="G41" s="7"/>
      <c r="H41" s="7"/>
      <c r="S41" s="2"/>
      <c r="T41" s="2"/>
      <c r="U41" s="2"/>
    </row>
    <row r="42" spans="1:21">
      <c r="A42" s="7"/>
      <c r="B42" s="7"/>
      <c r="C42" s="7"/>
      <c r="D42" s="7"/>
      <c r="E42" s="7"/>
      <c r="F42" s="7"/>
      <c r="G42" s="7"/>
      <c r="H42" s="7"/>
      <c r="S42" s="2"/>
      <c r="T42" s="2"/>
      <c r="U42" s="2"/>
    </row>
    <row r="43" spans="1:21">
      <c r="A43" s="7"/>
      <c r="B43" s="7"/>
      <c r="C43" s="7"/>
      <c r="D43" s="7"/>
      <c r="E43" s="7"/>
      <c r="F43" s="7"/>
      <c r="G43" s="7"/>
      <c r="H43" s="7"/>
      <c r="S43" s="2"/>
      <c r="T43" s="2"/>
      <c r="U43" s="2"/>
    </row>
    <row r="44" spans="1:21">
      <c r="A44" s="7"/>
      <c r="B44" s="7"/>
      <c r="C44" s="7"/>
      <c r="D44" s="7"/>
      <c r="E44" s="7"/>
      <c r="F44" s="7"/>
      <c r="G44" s="7"/>
      <c r="H44" s="7"/>
      <c r="S44" s="2"/>
      <c r="T44" s="2"/>
      <c r="U44" s="2"/>
    </row>
    <row r="45" spans="1:21">
      <c r="A45" s="7"/>
      <c r="B45" s="7"/>
      <c r="C45" s="7"/>
      <c r="D45" s="7"/>
      <c r="E45" s="7"/>
      <c r="F45" s="7"/>
      <c r="G45" s="7"/>
      <c r="H45" s="7"/>
      <c r="S45" s="2"/>
      <c r="T45" s="2"/>
      <c r="U45" s="2"/>
    </row>
    <row r="46" spans="1:21">
      <c r="A46" s="7"/>
      <c r="B46" s="7"/>
      <c r="C46" s="7"/>
      <c r="D46" s="7"/>
      <c r="E46" s="7"/>
      <c r="F46" s="7"/>
      <c r="G46" s="7"/>
      <c r="H46" s="7"/>
      <c r="S46" s="2"/>
      <c r="T46" s="2"/>
      <c r="U46" s="2"/>
    </row>
    <row r="47" spans="1:21">
      <c r="A47" s="7"/>
      <c r="B47" s="7"/>
      <c r="C47" s="7"/>
      <c r="D47" s="7"/>
      <c r="E47" s="7"/>
      <c r="F47" s="7"/>
      <c r="G47" s="7"/>
      <c r="H47" s="7"/>
      <c r="S47" s="2"/>
      <c r="T47" s="2"/>
      <c r="U47" s="2"/>
    </row>
    <row r="48" spans="1:21">
      <c r="A48" s="7"/>
      <c r="B48" s="7"/>
      <c r="C48" s="7"/>
      <c r="D48" s="7"/>
      <c r="E48" s="7"/>
      <c r="F48" s="7"/>
      <c r="G48" s="7"/>
      <c r="H48" s="7"/>
      <c r="S48" s="2"/>
      <c r="T48" s="2"/>
      <c r="U48" s="2"/>
    </row>
    <row r="49" spans="1:21">
      <c r="A49" s="7"/>
      <c r="B49" s="7"/>
      <c r="C49" s="7"/>
      <c r="D49" s="7"/>
      <c r="E49" s="7"/>
      <c r="F49" s="7"/>
      <c r="G49" s="7"/>
      <c r="H49" s="7"/>
      <c r="S49" s="2"/>
      <c r="T49" s="2"/>
      <c r="U49" s="2"/>
    </row>
    <row r="50" spans="1:21">
      <c r="A50" s="7"/>
      <c r="B50" s="7"/>
      <c r="C50" s="7"/>
      <c r="D50" s="7"/>
      <c r="E50" s="7"/>
      <c r="F50" s="7"/>
      <c r="G50" s="7"/>
      <c r="H50" s="7"/>
      <c r="S50" s="2"/>
      <c r="T50" s="2"/>
      <c r="U50" s="2"/>
    </row>
    <row r="51" spans="1:21">
      <c r="A51" s="7"/>
      <c r="B51" s="7"/>
      <c r="C51" s="7"/>
      <c r="D51" s="7"/>
      <c r="E51" s="7"/>
      <c r="F51" s="7"/>
      <c r="G51" s="7"/>
      <c r="H51" s="7"/>
      <c r="S51" s="2"/>
      <c r="T51" s="2"/>
      <c r="U51" s="2"/>
    </row>
    <row r="52" spans="1:21">
      <c r="A52" s="7"/>
      <c r="B52" s="7"/>
      <c r="C52" s="7"/>
      <c r="D52" s="7"/>
      <c r="E52" s="7"/>
      <c r="F52" s="7"/>
      <c r="G52" s="7"/>
      <c r="H52" s="7"/>
      <c r="S52" s="2"/>
      <c r="T52" s="2"/>
      <c r="U52" s="2"/>
    </row>
    <row r="53" spans="1:21">
      <c r="A53" s="7"/>
      <c r="B53" s="7"/>
      <c r="C53" s="7"/>
      <c r="D53" s="7"/>
      <c r="E53" s="7"/>
      <c r="F53" s="7"/>
      <c r="G53" s="7"/>
      <c r="H53" s="7"/>
      <c r="S53" s="2"/>
      <c r="T53" s="2"/>
      <c r="U53" s="2"/>
    </row>
    <row r="54" spans="1:21">
      <c r="A54" s="7"/>
      <c r="B54" s="7"/>
      <c r="C54" s="7"/>
      <c r="D54" s="7"/>
      <c r="E54" s="7"/>
      <c r="F54" s="7"/>
      <c r="G54" s="7"/>
      <c r="H54" s="7"/>
      <c r="S54" s="2"/>
      <c r="T54" s="2"/>
      <c r="U54" s="2"/>
    </row>
    <row r="55" spans="1:21">
      <c r="A55" s="7"/>
      <c r="B55" s="7"/>
      <c r="C55" s="7"/>
      <c r="D55" s="7"/>
      <c r="E55" s="7"/>
      <c r="F55" s="7"/>
      <c r="G55" s="7"/>
      <c r="H55" s="7"/>
      <c r="S55" s="2"/>
      <c r="T55" s="2"/>
      <c r="U55" s="2"/>
    </row>
    <row r="56" spans="1:21">
      <c r="S56" s="2"/>
      <c r="T56" s="2"/>
      <c r="U56" s="2"/>
    </row>
    <row r="57" spans="1:21">
      <c r="S57" s="2"/>
      <c r="T57" s="2"/>
      <c r="U57" s="2"/>
    </row>
    <row r="58" spans="1:21">
      <c r="S58" s="2"/>
      <c r="T58" s="2"/>
      <c r="U58" s="2"/>
    </row>
    <row r="59" spans="1:21">
      <c r="S59" s="2"/>
      <c r="T59" s="2"/>
      <c r="U59" s="2"/>
    </row>
    <row r="60" spans="1:21">
      <c r="S60" s="2"/>
      <c r="T60" s="2"/>
      <c r="U60" s="2"/>
    </row>
    <row r="61" spans="1:21">
      <c r="S61" s="2"/>
      <c r="T61" s="2"/>
      <c r="U61" s="2"/>
    </row>
    <row r="62" spans="1:21">
      <c r="S62" s="2"/>
      <c r="T62" s="2"/>
      <c r="U62" s="2"/>
    </row>
    <row r="63" spans="1:21">
      <c r="S63" s="2"/>
      <c r="T63" s="2"/>
      <c r="U63" s="2"/>
    </row>
    <row r="64" spans="1:21">
      <c r="S64" s="2"/>
      <c r="T64" s="2"/>
      <c r="U64" s="2"/>
    </row>
    <row r="65" spans="19:21">
      <c r="S65" s="2"/>
      <c r="T65" s="2"/>
      <c r="U65" s="2"/>
    </row>
    <row r="66" spans="19:21">
      <c r="S66" s="2"/>
      <c r="T66" s="2"/>
      <c r="U66" s="2"/>
    </row>
    <row r="67" spans="19:21">
      <c r="S67" s="2"/>
      <c r="T67" s="2"/>
      <c r="U67" s="2"/>
    </row>
    <row r="68" spans="19:21">
      <c r="S68" s="2"/>
      <c r="T68" s="2"/>
      <c r="U68" s="2"/>
    </row>
    <row r="69" spans="19:21">
      <c r="S69" s="2"/>
      <c r="T69" s="2"/>
      <c r="U69" s="2"/>
    </row>
    <row r="70" spans="19:21">
      <c r="S70" s="2"/>
      <c r="T70" s="2"/>
      <c r="U70" s="2"/>
    </row>
    <row r="71" spans="19:21">
      <c r="S71" s="2"/>
      <c r="T71" s="2"/>
      <c r="U71" s="2"/>
    </row>
    <row r="72" spans="19:21">
      <c r="S72" s="2"/>
      <c r="T72" s="2"/>
      <c r="U72" s="2"/>
    </row>
    <row r="73" spans="19:21">
      <c r="S73" s="2"/>
      <c r="T73" s="2"/>
      <c r="U73" s="2"/>
    </row>
    <row r="74" spans="19:21">
      <c r="S74" s="2"/>
      <c r="T74" s="2"/>
      <c r="U74" s="2"/>
    </row>
    <row r="75" spans="19:21">
      <c r="S75" s="2"/>
      <c r="T75" s="2"/>
      <c r="U75" s="2"/>
    </row>
    <row r="76" spans="19:21">
      <c r="S76" s="2"/>
      <c r="T76" s="2"/>
      <c r="U76" s="2"/>
    </row>
    <row r="77" spans="19:21">
      <c r="S77" s="2"/>
      <c r="T77" s="2"/>
      <c r="U77" s="2"/>
    </row>
    <row r="78" spans="19:21">
      <c r="S78" s="2"/>
      <c r="T78" s="2"/>
      <c r="U78" s="2"/>
    </row>
    <row r="79" spans="19:21">
      <c r="S79" s="2"/>
      <c r="T79" s="2"/>
      <c r="U79" s="2"/>
    </row>
    <row r="80" spans="19:21">
      <c r="S80" s="2"/>
      <c r="T80" s="2"/>
      <c r="U80" s="2"/>
    </row>
    <row r="81" spans="19:21">
      <c r="S81" s="2"/>
      <c r="T81" s="2"/>
      <c r="U81" s="2"/>
    </row>
    <row r="82" spans="19:21">
      <c r="S82" s="2"/>
      <c r="T82" s="2"/>
      <c r="U82" s="2"/>
    </row>
    <row r="83" spans="19:21">
      <c r="S83" s="2"/>
      <c r="T83" s="2"/>
      <c r="U83" s="2"/>
    </row>
    <row r="84" spans="19:21">
      <c r="S84" s="2"/>
      <c r="T84" s="2"/>
      <c r="U84" s="2"/>
    </row>
    <row r="85" spans="19:21">
      <c r="S85" s="2"/>
      <c r="T85" s="2"/>
      <c r="U85" s="2"/>
    </row>
    <row r="86" spans="19:21">
      <c r="S86" s="2"/>
      <c r="T86" s="2"/>
      <c r="U86" s="2"/>
    </row>
    <row r="87" spans="19:21">
      <c r="S87" s="2"/>
      <c r="T87" s="2"/>
      <c r="U87" s="2"/>
    </row>
    <row r="88" spans="19:21">
      <c r="S88" s="2"/>
      <c r="T88" s="2"/>
      <c r="U88" s="2"/>
    </row>
    <row r="89" spans="19:21">
      <c r="S89" s="2"/>
      <c r="T89" s="2"/>
      <c r="U89" s="2"/>
    </row>
    <row r="90" spans="19:21">
      <c r="S90" s="2"/>
      <c r="T90" s="2"/>
      <c r="U90" s="2"/>
    </row>
  </sheetData>
  <mergeCells count="3">
    <mergeCell ref="A1:U1"/>
    <mergeCell ref="A2:U2"/>
    <mergeCell ref="Q4:U4"/>
  </mergeCells>
  <printOptions horizontalCentered="1"/>
  <pageMargins left="0.98425196850393704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INVERSION </vt:lpstr>
      <vt:lpstr>'INVERSION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2017-05-04T19:09:57Z</cp:lastPrinted>
  <dcterms:created xsi:type="dcterms:W3CDTF">2017-05-02T12:53:47Z</dcterms:created>
  <dcterms:modified xsi:type="dcterms:W3CDTF">2017-05-04T19:10:17Z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