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cmoreno\AppData\Local\Microsoft\Windows\INetCache\Content.Outlook\RWPZW60Z\"/>
    </mc:Choice>
  </mc:AlternateContent>
  <bookViews>
    <workbookView xWindow="240" yWindow="120" windowWidth="18060" windowHeight="7050"/>
  </bookViews>
  <sheets>
    <sheet name="REZAGO-CTAS POR PAGAR -GG" sheetId="1" r:id="rId1"/>
  </sheets>
  <definedNames>
    <definedName name="_xlnm.Print_Titles" localSheetId="0">'REZAGO-CTAS POR PAGAR -GG'!$5:$5</definedName>
  </definedNames>
  <calcPr calcId="152511"/>
</workbook>
</file>

<file path=xl/calcChain.xml><?xml version="1.0" encoding="utf-8"?>
<calcChain xmlns="http://schemas.openxmlformats.org/spreadsheetml/2006/main">
  <c r="N43" i="1" l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3" i="1"/>
  <c r="N22" i="1"/>
  <c r="N21" i="1"/>
  <c r="N19" i="1"/>
  <c r="N18" i="1"/>
  <c r="N17" i="1"/>
  <c r="N16" i="1"/>
  <c r="N15" i="1"/>
  <c r="N12" i="1"/>
  <c r="N10" i="1"/>
  <c r="N9" i="1"/>
  <c r="N8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3" i="1"/>
  <c r="M22" i="1"/>
  <c r="M21" i="1"/>
  <c r="M19" i="1"/>
  <c r="M18" i="1"/>
  <c r="M17" i="1"/>
  <c r="M16" i="1"/>
  <c r="M15" i="1"/>
  <c r="M12" i="1"/>
  <c r="M10" i="1"/>
  <c r="M9" i="1"/>
  <c r="M8" i="1"/>
  <c r="L24" i="1"/>
  <c r="K24" i="1"/>
  <c r="L20" i="1"/>
  <c r="K20" i="1"/>
  <c r="L14" i="1"/>
  <c r="K14" i="1"/>
  <c r="K13" i="1" s="1"/>
  <c r="L11" i="1"/>
  <c r="K11" i="1"/>
  <c r="M11" i="1" s="1"/>
  <c r="L7" i="1"/>
  <c r="K7" i="1"/>
  <c r="N7" i="1" l="1"/>
  <c r="N24" i="1"/>
  <c r="M7" i="1"/>
  <c r="L13" i="1"/>
  <c r="M13" i="1" s="1"/>
  <c r="M24" i="1"/>
  <c r="N11" i="1"/>
  <c r="N20" i="1"/>
  <c r="M20" i="1"/>
  <c r="K6" i="1"/>
  <c r="M14" i="1"/>
  <c r="N14" i="1"/>
  <c r="L6" i="1" l="1"/>
  <c r="M6" i="1" s="1"/>
  <c r="N13" i="1"/>
  <c r="K44" i="1"/>
  <c r="N6" i="1" l="1"/>
  <c r="L44" i="1"/>
  <c r="N44" i="1" s="1"/>
  <c r="M44" i="1"/>
</calcChain>
</file>

<file path=xl/sharedStrings.xml><?xml version="1.0" encoding="utf-8"?>
<sst xmlns="http://schemas.openxmlformats.org/spreadsheetml/2006/main" count="330" uniqueCount="95">
  <si>
    <t/>
  </si>
  <si>
    <t>TIPO</t>
  </si>
  <si>
    <t>CTA</t>
  </si>
  <si>
    <t>SUB
CTA</t>
  </si>
  <si>
    <t>OBJ</t>
  </si>
  <si>
    <t>ORD</t>
  </si>
  <si>
    <t>SOR
ORD</t>
  </si>
  <si>
    <t>FUENTE</t>
  </si>
  <si>
    <t>REC</t>
  </si>
  <si>
    <t>SIT</t>
  </si>
  <si>
    <t>A</t>
  </si>
  <si>
    <t>1</t>
  </si>
  <si>
    <t>0</t>
  </si>
  <si>
    <t>9</t>
  </si>
  <si>
    <t>Nación</t>
  </si>
  <si>
    <t>10</t>
  </si>
  <si>
    <t>CSF</t>
  </si>
  <si>
    <t>HORAS EXTRAS, DIAS FESTIVOS E INDEMNIZACION POR VACACIONES</t>
  </si>
  <si>
    <t>2</t>
  </si>
  <si>
    <t>SERVICIOS PERSONALES INDIRECTOS</t>
  </si>
  <si>
    <t>5</t>
  </si>
  <si>
    <t>CONTRIBUCIONES INHERENTES A LA NOMINA SECTOR PRIVADO Y PUBLICO</t>
  </si>
  <si>
    <t>4</t>
  </si>
  <si>
    <t>ADQUISICION DE BIENES Y SERVICIOS</t>
  </si>
  <si>
    <t>3</t>
  </si>
  <si>
    <t>BONOS PENSIONALES</t>
  </si>
  <si>
    <t>25</t>
  </si>
  <si>
    <t>MESADAS PENSIONALES CONCESION DE SALINAS</t>
  </si>
  <si>
    <t>51</t>
  </si>
  <si>
    <t>MESADAS PENSIONALES – ZONAS FRANCAS</t>
  </si>
  <si>
    <t>MESADAS PENSIONALES ALCALIS DE COLOMBIA LTDA EN LIQUIDACIÓN</t>
  </si>
  <si>
    <t>MESADAS PENSIONALES CORPORACIÓN FINANCIERA DEL TRASPORTE –CFT (LEY 51/90)</t>
  </si>
  <si>
    <t>13</t>
  </si>
  <si>
    <t>TRANSFERENCIAS AL SECTOR AGRICOLA Y SECTOR INDUSTRIAL PARA APOYO A LA PRODUCCION - ARTICULO 1 LEY 16/90 Y ARTICULO 1 LEY 101/93; LEY 795/03</t>
  </si>
  <si>
    <t>23</t>
  </si>
  <si>
    <t>TRANSFERENCIA DE RECURSOS AL PATRIMONIO AUTONOMO FIDEICOMISO DE PROMOCION DE EXPORTACIONES - PROEXPORT. ARTICULO 33 LEY 1328 DE 2009</t>
  </si>
  <si>
    <t>32</t>
  </si>
  <si>
    <t>TRANSFERENCIA DE RECURSOS AL FONDO FILMICO COLOMBIA (FFC) - LEY 1556 DE 2012</t>
  </si>
  <si>
    <t>C</t>
  </si>
  <si>
    <t>111</t>
  </si>
  <si>
    <t>206</t>
  </si>
  <si>
    <t>8</t>
  </si>
  <si>
    <t>APOYO MEJORAMIENTO DEL CENTRO DE EVENTOS VALLE DEL PACÍFICO CALI-YUMBO, VALLE DEL CAUCA, OCCIDENTE</t>
  </si>
  <si>
    <t>223</t>
  </si>
  <si>
    <t>200</t>
  </si>
  <si>
    <t>FORTALECIMIENTO INSTITUCIONAL A TRAVÉS DE LA ARTICULACIÓN DE LOS PROCESOS CON LA INFRAESTRUCTURA TECNOLÓGICA Y DE INFORMACIÓN PARA EL MINISTERIO DE COMERCIO, INDUSTRIA Y TURISMO.</t>
  </si>
  <si>
    <t>310</t>
  </si>
  <si>
    <t>APOYO A LA POLITICA DE CONSOLIDACION DE LAS MICRO PEQUEÑAS Y MEDIANAS EMPRESAS A NIVEL NACIONAL</t>
  </si>
  <si>
    <t>112</t>
  </si>
  <si>
    <t>ADMINISTRACIÓN DEL SUBSISTEMA NACIONAL DE LA CALIDAD.</t>
  </si>
  <si>
    <t>202</t>
  </si>
  <si>
    <t>113</t>
  </si>
  <si>
    <t>APOYO A LA POLÍTICA DE FORMALIZACIÓN EMPRESARIAL EN COLOMBIA</t>
  </si>
  <si>
    <t>520</t>
  </si>
  <si>
    <t>6</t>
  </si>
  <si>
    <t>APOYO  TECNICO A LA POLITICA DE EMPRENDIMIENTO EN COLOMBIA</t>
  </si>
  <si>
    <t>7</t>
  </si>
  <si>
    <t>IMPLANTACION Y DIFUSION DE UN NUEVO SISTEMA  DE CONTABILIDAD CON REFERENTE INTERNACIONAL A NIVEL NACIONAL</t>
  </si>
  <si>
    <t>IMPLEMENTACIÓN DE UNA ESTRATEGIA PARA PROMOVER EL CRECIMIENTO Y FORTALECIMIENTO DE LAS MICRO Y PEQUEÑAS EMPRESAS CON BASE EN EL APROVECHAMIENTO DEL MERCADO NACIONAL</t>
  </si>
  <si>
    <t>15</t>
  </si>
  <si>
    <t>APLICACIÓN  Y CONVERGENCIA HACIA ESTANDARES INTERNACIONALES DE INFORMACION FINANCIERA Y DE ASEGURAMIENTO DE LA INFORMACION A NIVEL NACIONAL</t>
  </si>
  <si>
    <t>16</t>
  </si>
  <si>
    <t>APOYO AL SECTOR LACTEO PARA LA COMPETITIVIDAD FRENTE A LOS RETOS DE TRATADOS DE LIBRE COMERCIO EN COLOMBIA</t>
  </si>
  <si>
    <t>201</t>
  </si>
  <si>
    <t>APOYO A PROYECTOS DEL FONDO DE MODERNIZACIÓN E INNOVACIÓN PARA LAS MICRO, PEQUEÑAS Y MEDIANAS EMPRESAS EN COLOMBIA</t>
  </si>
  <si>
    <t>FORTALECIMIENTO A LA POLITICA DE GENERACIÓN DE INGRESOS PARA GRUPOS DE ESPECIAL PROTECCION CONSTITUCIONAL A NIVEL NACIONAL</t>
  </si>
  <si>
    <t>205</t>
  </si>
  <si>
    <t>IMPLANTACIÓN DE LA POLÍTICA DE INSERCIÓN EFECTIVA DE COLOMBIA EN LOS MERCADOS INTERNACIONALES</t>
  </si>
  <si>
    <t>11</t>
  </si>
  <si>
    <t>IMPLEMENTACIÓN DE LA POLÍTICA DE PRODUCTIVIDAD Y COMPETITIVIDAD A TRAVÉS DE LAS COMISIONES REGIONALES DE COMPETITIVIDAD A NIVEL NACIONAL</t>
  </si>
  <si>
    <t>IMPLEMENTACIÓN ACCIONES QUE CONTRIBUYAN AL MEJORAMIENTO DE LA COMPETITIVIDAD, EN ASPECTOS TRANSVERSALES, POR PARTE DEL SECTOR PRODUCTIVO A NIVEL NACIONAL</t>
  </si>
  <si>
    <t>APOYO A LA PROMOCION Y COMPETITIVIDAD TURISTICA LEY 1101 DE 2006 ANIVEL NACIONAL</t>
  </si>
  <si>
    <t>ASISTENCIA A LA PROMOCIÓN Y COMPETITIVIDAD TURÍSTICA A NIVEL NACIONAL</t>
  </si>
  <si>
    <t>1000</t>
  </si>
  <si>
    <t>APOYO AL DESARROLLO TURÍSTICO DE LOS MUNICIPIOS DEL CONTRATO PLAN ATRATO – GRAN DARIÉN GRAN DARIÉN - PREVIO CONCEPTO DNP</t>
  </si>
  <si>
    <t>GASTOS PERSONALES</t>
  </si>
  <si>
    <t>GASTOS DE FUNCIONAMIENTO</t>
  </si>
  <si>
    <t>GASTOS GENERALES</t>
  </si>
  <si>
    <t>TRANSFERENCIAS CORRIENTES</t>
  </si>
  <si>
    <t>TRANSFERENCIAS.</t>
  </si>
  <si>
    <t xml:space="preserve">TRANSFERENCIAS DE CAPITAL </t>
  </si>
  <si>
    <t>TOTAL EJECUCIÓN PRESUPUESTAL DE CUENTAS POR PAGAR 2015 CON CORTE AL 30 DE NOVIEMBRE DE 2016</t>
  </si>
  <si>
    <t>MINISTERIO DE COMERCIO INDUSTRIA Y TURISMO</t>
  </si>
  <si>
    <t xml:space="preserve">UNIDAD EJECUTORA 3501-01 GESTIÓN GENERAL </t>
  </si>
  <si>
    <t>EJECUCIÓN PRESUPUESTAL ACUMULADA DE CUENTAS POR PAGAR 2015 CON CORTE AL 30 DE NOVIEMBRE DE 2016</t>
  </si>
  <si>
    <t>GENERADO: DIC 01/2016</t>
  </si>
  <si>
    <t>DESCRIPCIÓN</t>
  </si>
  <si>
    <t>Fuente :Sistema Integrado de Información Financiera SIIF Nación</t>
  </si>
  <si>
    <t>Nota1:Ley 1769 del 24 de Noviembre de 2015 " Por la cual se decreta el presupuesto de rentas y recursos de capital y ley de apropiaciones para la Vigencia Fiscal del 1° de Enero al 31 de Diciembre de 2016"</t>
  </si>
  <si>
    <t>Nota2: Decreto 2550 del 30 de Diciembre de 2015 " Por el cual se liquida el Presupuesto General de La Nación para la vigencia fiscal de 2016, se detallan las apropiaciones y se clasifican y definen los gastos "</t>
  </si>
  <si>
    <t>GASTOS DE INVERSIÓN</t>
  </si>
  <si>
    <t>OBLIGACIÓN ($)</t>
  </si>
  <si>
    <t>PAGOS ($)</t>
  </si>
  <si>
    <t>OBLIGACION SIN PAGAR ($)</t>
  </si>
  <si>
    <t>PAGO/OBLIG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</si>
</sst>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240A]&quot;$&quot;\ #,##0.00;\(&quot;$&quot;\ #,##0.00\)"/>
    <numFmt numFmtId="165" formatCode="&quot;$&quot;#,##0.00"/>
  </numFmts>
  <fonts count="15">
    <font>
      <sz val="11"/>
      <color rgb="FF000000"/>
      <name val="Calibri"/>
      <family val="2"/>
      <scheme val="minor"/>
    </font>
    <font>
      <sz val="11"/>
      <name val="Calibri"/>
    </font>
    <font>
      <b/>
      <sz val="9"/>
      <color rgb="FF000000"/>
      <name val="Times New Roman"/>
      <family val="1"/>
    </font>
    <font>
      <b/>
      <sz val="9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  <font>
      <sz val="9"/>
      <name val="Calibri"/>
      <family val="2"/>
    </font>
    <font>
      <sz val="11"/>
      <name val="Calibri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color rgb="FF000000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</borders>
  <cellStyleXfs count="1">
    <xf numFmtId="0" fontId="0" fillId="0" borderId="0"/>
  </cellStyleXfs>
  <cellXfs count="33">
    <xf numFmtId="0" fontId="1" fillId="0" borderId="0" xfId="0" applyFont="1" applyFill="1" applyBorder="1"/>
    <xf numFmtId="0" fontId="8" fillId="0" borderId="0" xfId="0" applyFont="1" applyFill="1" applyBorder="1"/>
    <xf numFmtId="10" fontId="8" fillId="0" borderId="0" xfId="0" applyNumberFormat="1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4" fillId="0" borderId="1" xfId="0" applyNumberFormat="1" applyFont="1" applyFill="1" applyBorder="1" applyAlignment="1">
      <alignment horizontal="left" vertical="center" wrapText="1" readingOrder="1"/>
    </xf>
    <xf numFmtId="164" fontId="7" fillId="0" borderId="1" xfId="0" applyNumberFormat="1" applyFont="1" applyFill="1" applyBorder="1" applyAlignment="1">
      <alignment horizontal="right" vertical="center" wrapText="1" readingOrder="1"/>
    </xf>
    <xf numFmtId="0" fontId="9" fillId="0" borderId="0" xfId="0" applyFont="1" applyFill="1" applyBorder="1"/>
    <xf numFmtId="0" fontId="4" fillId="2" borderId="1" xfId="0" applyNumberFormat="1" applyFont="1" applyFill="1" applyBorder="1" applyAlignment="1">
      <alignment horizontal="center" vertical="center" wrapText="1" readingOrder="1"/>
    </xf>
    <xf numFmtId="0" fontId="4" fillId="2" borderId="1" xfId="0" applyNumberFormat="1" applyFont="1" applyFill="1" applyBorder="1" applyAlignment="1">
      <alignment horizontal="left" vertical="center" wrapText="1" readingOrder="1"/>
    </xf>
    <xf numFmtId="164" fontId="7" fillId="2" borderId="1" xfId="0" applyNumberFormat="1" applyFont="1" applyFill="1" applyBorder="1" applyAlignment="1">
      <alignment horizontal="right" vertical="center" wrapText="1" readingOrder="1"/>
    </xf>
    <xf numFmtId="165" fontId="6" fillId="0" borderId="1" xfId="0" applyNumberFormat="1" applyFont="1" applyFill="1" applyBorder="1" applyAlignment="1">
      <alignment horizontal="right" vertical="center" wrapText="1"/>
    </xf>
    <xf numFmtId="10" fontId="6" fillId="0" borderId="1" xfId="0" applyNumberFormat="1" applyFont="1" applyFill="1" applyBorder="1" applyAlignment="1">
      <alignment horizontal="right" vertical="center" wrapText="1"/>
    </xf>
    <xf numFmtId="165" fontId="6" fillId="2" borderId="1" xfId="0" applyNumberFormat="1" applyFont="1" applyFill="1" applyBorder="1" applyAlignment="1">
      <alignment horizontal="right" vertical="center" wrapText="1"/>
    </xf>
    <xf numFmtId="10" fontId="6" fillId="2" borderId="1" xfId="0" applyNumberFormat="1" applyFont="1" applyFill="1" applyBorder="1" applyAlignment="1">
      <alignment horizontal="right" vertical="center" wrapText="1"/>
    </xf>
    <xf numFmtId="165" fontId="7" fillId="0" borderId="1" xfId="0" applyNumberFormat="1" applyFont="1" applyFill="1" applyBorder="1" applyAlignment="1">
      <alignment horizontal="right" vertical="center" wrapText="1" readingOrder="1"/>
    </xf>
    <xf numFmtId="0" fontId="5" fillId="2" borderId="1" xfId="0" applyNumberFormat="1" applyFont="1" applyFill="1" applyBorder="1" applyAlignment="1">
      <alignment horizontal="center" vertical="center" wrapText="1" readingOrder="1"/>
    </xf>
    <xf numFmtId="0" fontId="5" fillId="2" borderId="1" xfId="0" applyNumberFormat="1" applyFont="1" applyFill="1" applyBorder="1" applyAlignment="1">
      <alignment horizontal="left" vertical="center" wrapText="1" readingOrder="1"/>
    </xf>
    <xf numFmtId="164" fontId="3" fillId="2" borderId="1" xfId="0" applyNumberFormat="1" applyFont="1" applyFill="1" applyBorder="1" applyAlignment="1">
      <alignment horizontal="right" vertical="center" wrapText="1" readingOrder="1"/>
    </xf>
    <xf numFmtId="165" fontId="10" fillId="2" borderId="1" xfId="0" applyNumberFormat="1" applyFont="1" applyFill="1" applyBorder="1" applyAlignment="1">
      <alignment horizontal="right" vertical="center" wrapText="1"/>
    </xf>
    <xf numFmtId="10" fontId="10" fillId="2" borderId="1" xfId="0" applyNumberFormat="1" applyFont="1" applyFill="1" applyBorder="1" applyAlignment="1">
      <alignment horizontal="right" vertical="center" wrapText="1"/>
    </xf>
    <xf numFmtId="0" fontId="5" fillId="3" borderId="1" xfId="0" applyNumberFormat="1" applyFont="1" applyFill="1" applyBorder="1" applyAlignment="1">
      <alignment horizontal="center" vertical="center" wrapText="1" readingOrder="1"/>
    </xf>
    <xf numFmtId="0" fontId="5" fillId="3" borderId="1" xfId="0" applyNumberFormat="1" applyFont="1" applyFill="1" applyBorder="1" applyAlignment="1">
      <alignment horizontal="left" vertical="center" wrapText="1" readingOrder="1"/>
    </xf>
    <xf numFmtId="164" fontId="3" fillId="3" borderId="1" xfId="0" applyNumberFormat="1" applyFont="1" applyFill="1" applyBorder="1" applyAlignment="1">
      <alignment horizontal="right" vertical="center" wrapText="1" readingOrder="1"/>
    </xf>
    <xf numFmtId="165" fontId="10" fillId="3" borderId="1" xfId="0" applyNumberFormat="1" applyFont="1" applyFill="1" applyBorder="1" applyAlignment="1">
      <alignment horizontal="right" vertical="center" wrapText="1"/>
    </xf>
    <xf numFmtId="10" fontId="10" fillId="3" borderId="1" xfId="0" applyNumberFormat="1" applyFont="1" applyFill="1" applyBorder="1" applyAlignment="1">
      <alignment horizontal="right" vertical="center" wrapText="1"/>
    </xf>
    <xf numFmtId="0" fontId="11" fillId="2" borderId="1" xfId="0" applyFont="1" applyFill="1" applyBorder="1" applyAlignment="1">
      <alignment horizontal="centerContinuous" vertical="center" wrapText="1"/>
    </xf>
    <xf numFmtId="0" fontId="12" fillId="0" borderId="0" xfId="0" applyFont="1" applyFill="1" applyBorder="1"/>
    <xf numFmtId="0" fontId="13" fillId="0" borderId="0" xfId="0" applyNumberFormat="1" applyFont="1" applyFill="1" applyBorder="1" applyAlignment="1">
      <alignment horizontal="center" vertical="center" wrapText="1" readingOrder="1"/>
    </xf>
    <xf numFmtId="0" fontId="14" fillId="0" borderId="0" xfId="0" applyFont="1" applyFill="1" applyBorder="1" applyAlignment="1">
      <alignment horizontal="center" vertical="center" wrapText="1" readingOrder="1"/>
    </xf>
    <xf numFmtId="0" fontId="14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"/>
  <sheetViews>
    <sheetView showGridLines="0" tabSelected="1" workbookViewId="0">
      <selection activeCell="S6" sqref="S6"/>
    </sheetView>
  </sheetViews>
  <sheetFormatPr baseColWidth="10" defaultRowHeight="15"/>
  <cols>
    <col min="1" max="6" width="5.42578125" customWidth="1"/>
    <col min="7" max="7" width="9.5703125" customWidth="1"/>
    <col min="8" max="8" width="4.85546875" customWidth="1"/>
    <col min="9" max="9" width="5.7109375" customWidth="1"/>
    <col min="10" max="10" width="27.5703125" customWidth="1"/>
    <col min="11" max="12" width="18.85546875" customWidth="1"/>
    <col min="13" max="13" width="14.28515625" customWidth="1"/>
  </cols>
  <sheetData>
    <row r="1" spans="1:14">
      <c r="A1" s="29" t="s">
        <v>82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>
      <c r="A2" s="29" t="s">
        <v>83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1:14">
      <c r="A3" s="29" t="s">
        <v>84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4" ht="15.75" thickBo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32" t="s">
        <v>85</v>
      </c>
      <c r="N4" s="32"/>
    </row>
    <row r="5" spans="1:14" ht="35.1" customHeight="1" thickTop="1" thickBot="1">
      <c r="A5" s="17" t="s">
        <v>1</v>
      </c>
      <c r="B5" s="17" t="s">
        <v>2</v>
      </c>
      <c r="C5" s="17" t="s">
        <v>3</v>
      </c>
      <c r="D5" s="17" t="s">
        <v>4</v>
      </c>
      <c r="E5" s="17" t="s">
        <v>5</v>
      </c>
      <c r="F5" s="17" t="s">
        <v>6</v>
      </c>
      <c r="G5" s="17" t="s">
        <v>7</v>
      </c>
      <c r="H5" s="17" t="s">
        <v>8</v>
      </c>
      <c r="I5" s="17" t="s">
        <v>9</v>
      </c>
      <c r="J5" s="17" t="s">
        <v>86</v>
      </c>
      <c r="K5" s="17" t="s">
        <v>91</v>
      </c>
      <c r="L5" s="17" t="s">
        <v>92</v>
      </c>
      <c r="M5" s="27" t="s">
        <v>93</v>
      </c>
      <c r="N5" s="27" t="s">
        <v>94</v>
      </c>
    </row>
    <row r="6" spans="1:14" ht="35.1" customHeight="1" thickTop="1" thickBot="1">
      <c r="A6" s="5" t="s">
        <v>10</v>
      </c>
      <c r="B6" s="5"/>
      <c r="C6" s="5"/>
      <c r="D6" s="5"/>
      <c r="E6" s="5"/>
      <c r="F6" s="5"/>
      <c r="G6" s="5"/>
      <c r="H6" s="5"/>
      <c r="I6" s="5"/>
      <c r="J6" s="6" t="s">
        <v>76</v>
      </c>
      <c r="K6" s="16">
        <f>+K7+K11+K13</f>
        <v>32432618120.049999</v>
      </c>
      <c r="L6" s="16">
        <f t="shared" ref="L6" si="0">+L7+L11+L13</f>
        <v>32428639820.049999</v>
      </c>
      <c r="M6" s="12">
        <f t="shared" ref="M6:M44" si="1">+K6-L6</f>
        <v>3978300</v>
      </c>
      <c r="N6" s="13">
        <f t="shared" ref="N6:N44" si="2">+L6/K6</f>
        <v>0.99987733645229393</v>
      </c>
    </row>
    <row r="7" spans="1:14" ht="35.1" customHeight="1" thickTop="1" thickBot="1">
      <c r="A7" s="17" t="s">
        <v>10</v>
      </c>
      <c r="B7" s="17">
        <v>1</v>
      </c>
      <c r="C7" s="17"/>
      <c r="D7" s="17"/>
      <c r="E7" s="17"/>
      <c r="F7" s="17"/>
      <c r="G7" s="17"/>
      <c r="H7" s="17"/>
      <c r="I7" s="17"/>
      <c r="J7" s="18" t="s">
        <v>75</v>
      </c>
      <c r="K7" s="19">
        <f>SUM(K8:K10)</f>
        <v>428421776.5</v>
      </c>
      <c r="L7" s="19">
        <f t="shared" ref="L7" si="3">SUM(L8:L10)</f>
        <v>428421776.5</v>
      </c>
      <c r="M7" s="20">
        <f t="shared" si="1"/>
        <v>0</v>
      </c>
      <c r="N7" s="21">
        <f t="shared" si="2"/>
        <v>1</v>
      </c>
    </row>
    <row r="8" spans="1:14" ht="35.1" customHeight="1" thickTop="1" thickBot="1">
      <c r="A8" s="5" t="s">
        <v>10</v>
      </c>
      <c r="B8" s="5" t="s">
        <v>11</v>
      </c>
      <c r="C8" s="5" t="s">
        <v>12</v>
      </c>
      <c r="D8" s="5" t="s">
        <v>11</v>
      </c>
      <c r="E8" s="5" t="s">
        <v>13</v>
      </c>
      <c r="F8" s="5"/>
      <c r="G8" s="5" t="s">
        <v>14</v>
      </c>
      <c r="H8" s="5" t="s">
        <v>15</v>
      </c>
      <c r="I8" s="5" t="s">
        <v>16</v>
      </c>
      <c r="J8" s="6" t="s">
        <v>17</v>
      </c>
      <c r="K8" s="7">
        <v>30000000</v>
      </c>
      <c r="L8" s="7">
        <v>30000000</v>
      </c>
      <c r="M8" s="12">
        <f t="shared" si="1"/>
        <v>0</v>
      </c>
      <c r="N8" s="13">
        <f t="shared" si="2"/>
        <v>1</v>
      </c>
    </row>
    <row r="9" spans="1:14" ht="35.1" customHeight="1" thickTop="1" thickBot="1">
      <c r="A9" s="5" t="s">
        <v>10</v>
      </c>
      <c r="B9" s="5" t="s">
        <v>11</v>
      </c>
      <c r="C9" s="5" t="s">
        <v>12</v>
      </c>
      <c r="D9" s="5" t="s">
        <v>18</v>
      </c>
      <c r="E9" s="5"/>
      <c r="F9" s="5"/>
      <c r="G9" s="5" t="s">
        <v>14</v>
      </c>
      <c r="H9" s="5" t="s">
        <v>15</v>
      </c>
      <c r="I9" s="5" t="s">
        <v>16</v>
      </c>
      <c r="J9" s="6" t="s">
        <v>19</v>
      </c>
      <c r="K9" s="7">
        <v>353727108.5</v>
      </c>
      <c r="L9" s="7">
        <v>353727108.5</v>
      </c>
      <c r="M9" s="12">
        <f t="shared" si="1"/>
        <v>0</v>
      </c>
      <c r="N9" s="13">
        <f t="shared" si="2"/>
        <v>1</v>
      </c>
    </row>
    <row r="10" spans="1:14" ht="35.1" customHeight="1" thickTop="1" thickBot="1">
      <c r="A10" s="5" t="s">
        <v>10</v>
      </c>
      <c r="B10" s="5" t="s">
        <v>11</v>
      </c>
      <c r="C10" s="5" t="s">
        <v>12</v>
      </c>
      <c r="D10" s="5" t="s">
        <v>20</v>
      </c>
      <c r="E10" s="5"/>
      <c r="F10" s="5"/>
      <c r="G10" s="5" t="s">
        <v>14</v>
      </c>
      <c r="H10" s="5" t="s">
        <v>15</v>
      </c>
      <c r="I10" s="5" t="s">
        <v>16</v>
      </c>
      <c r="J10" s="6" t="s">
        <v>21</v>
      </c>
      <c r="K10" s="7">
        <v>44694668</v>
      </c>
      <c r="L10" s="7">
        <v>44694668</v>
      </c>
      <c r="M10" s="12">
        <f t="shared" si="1"/>
        <v>0</v>
      </c>
      <c r="N10" s="13">
        <f t="shared" si="2"/>
        <v>1</v>
      </c>
    </row>
    <row r="11" spans="1:14" ht="35.1" customHeight="1" thickTop="1" thickBot="1">
      <c r="A11" s="17" t="s">
        <v>10</v>
      </c>
      <c r="B11" s="17">
        <v>2</v>
      </c>
      <c r="C11" s="17"/>
      <c r="D11" s="17"/>
      <c r="E11" s="17"/>
      <c r="F11" s="17"/>
      <c r="G11" s="17"/>
      <c r="H11" s="17"/>
      <c r="I11" s="17"/>
      <c r="J11" s="18" t="s">
        <v>77</v>
      </c>
      <c r="K11" s="19">
        <f>+K12</f>
        <v>831086812.25999999</v>
      </c>
      <c r="L11" s="19">
        <f t="shared" ref="L11" si="4">+L12</f>
        <v>827108512.25999999</v>
      </c>
      <c r="M11" s="20">
        <f t="shared" si="1"/>
        <v>3978300</v>
      </c>
      <c r="N11" s="21">
        <f t="shared" si="2"/>
        <v>0.99521313544949452</v>
      </c>
    </row>
    <row r="12" spans="1:14" ht="35.1" customHeight="1" thickTop="1" thickBot="1">
      <c r="A12" s="5" t="s">
        <v>10</v>
      </c>
      <c r="B12" s="5" t="s">
        <v>18</v>
      </c>
      <c r="C12" s="5" t="s">
        <v>12</v>
      </c>
      <c r="D12" s="5" t="s">
        <v>22</v>
      </c>
      <c r="E12" s="5"/>
      <c r="F12" s="5"/>
      <c r="G12" s="5" t="s">
        <v>14</v>
      </c>
      <c r="H12" s="5" t="s">
        <v>15</v>
      </c>
      <c r="I12" s="5" t="s">
        <v>16</v>
      </c>
      <c r="J12" s="6" t="s">
        <v>23</v>
      </c>
      <c r="K12" s="7">
        <v>831086812.25999999</v>
      </c>
      <c r="L12" s="7">
        <v>827108512.25999999</v>
      </c>
      <c r="M12" s="12">
        <f t="shared" si="1"/>
        <v>3978300</v>
      </c>
      <c r="N12" s="13">
        <f t="shared" si="2"/>
        <v>0.99521313544949452</v>
      </c>
    </row>
    <row r="13" spans="1:14" ht="35.1" customHeight="1" thickTop="1" thickBot="1">
      <c r="A13" s="17" t="s">
        <v>10</v>
      </c>
      <c r="B13" s="17"/>
      <c r="C13" s="17"/>
      <c r="D13" s="17"/>
      <c r="E13" s="17"/>
      <c r="F13" s="17"/>
      <c r="G13" s="17"/>
      <c r="H13" s="17"/>
      <c r="I13" s="17"/>
      <c r="J13" s="18" t="s">
        <v>79</v>
      </c>
      <c r="K13" s="19">
        <f>+K14+K20</f>
        <v>31173109531.290001</v>
      </c>
      <c r="L13" s="19">
        <f t="shared" ref="L13" si="5">+L14+L20</f>
        <v>31173109531.290001</v>
      </c>
      <c r="M13" s="20">
        <f t="shared" si="1"/>
        <v>0</v>
      </c>
      <c r="N13" s="21">
        <f t="shared" si="2"/>
        <v>1</v>
      </c>
    </row>
    <row r="14" spans="1:14" ht="35.1" customHeight="1" thickTop="1" thickBot="1">
      <c r="A14" s="22" t="s">
        <v>10</v>
      </c>
      <c r="B14" s="22">
        <v>3</v>
      </c>
      <c r="C14" s="22"/>
      <c r="D14" s="22"/>
      <c r="E14" s="22"/>
      <c r="F14" s="22"/>
      <c r="G14" s="22"/>
      <c r="H14" s="22"/>
      <c r="I14" s="22"/>
      <c r="J14" s="23" t="s">
        <v>78</v>
      </c>
      <c r="K14" s="24">
        <f>SUM(K15:K19)</f>
        <v>1123134298.48</v>
      </c>
      <c r="L14" s="24">
        <f t="shared" ref="L14" si="6">SUM(L15:L19)</f>
        <v>1123134298.48</v>
      </c>
      <c r="M14" s="25">
        <f t="shared" si="1"/>
        <v>0</v>
      </c>
      <c r="N14" s="26">
        <f t="shared" si="2"/>
        <v>1</v>
      </c>
    </row>
    <row r="15" spans="1:14" ht="35.1" customHeight="1" thickTop="1" thickBot="1">
      <c r="A15" s="5" t="s">
        <v>10</v>
      </c>
      <c r="B15" s="5" t="s">
        <v>24</v>
      </c>
      <c r="C15" s="5" t="s">
        <v>20</v>
      </c>
      <c r="D15" s="5" t="s">
        <v>11</v>
      </c>
      <c r="E15" s="5" t="s">
        <v>20</v>
      </c>
      <c r="F15" s="5"/>
      <c r="G15" s="5" t="s">
        <v>14</v>
      </c>
      <c r="H15" s="5" t="s">
        <v>15</v>
      </c>
      <c r="I15" s="5" t="s">
        <v>16</v>
      </c>
      <c r="J15" s="6" t="s">
        <v>25</v>
      </c>
      <c r="K15" s="7">
        <v>272859000</v>
      </c>
      <c r="L15" s="7">
        <v>272859000</v>
      </c>
      <c r="M15" s="12">
        <f t="shared" si="1"/>
        <v>0</v>
      </c>
      <c r="N15" s="13">
        <f t="shared" si="2"/>
        <v>1</v>
      </c>
    </row>
    <row r="16" spans="1:14" ht="35.1" customHeight="1" thickTop="1" thickBot="1">
      <c r="A16" s="5" t="s">
        <v>10</v>
      </c>
      <c r="B16" s="5" t="s">
        <v>24</v>
      </c>
      <c r="C16" s="5" t="s">
        <v>20</v>
      </c>
      <c r="D16" s="5" t="s">
        <v>11</v>
      </c>
      <c r="E16" s="5" t="s">
        <v>26</v>
      </c>
      <c r="F16" s="5"/>
      <c r="G16" s="5" t="s">
        <v>14</v>
      </c>
      <c r="H16" s="5" t="s">
        <v>15</v>
      </c>
      <c r="I16" s="5" t="s">
        <v>16</v>
      </c>
      <c r="J16" s="6" t="s">
        <v>27</v>
      </c>
      <c r="K16" s="7">
        <v>363940696.48000002</v>
      </c>
      <c r="L16" s="7">
        <v>363940696.48000002</v>
      </c>
      <c r="M16" s="12">
        <f t="shared" si="1"/>
        <v>0</v>
      </c>
      <c r="N16" s="13">
        <f t="shared" si="2"/>
        <v>1</v>
      </c>
    </row>
    <row r="17" spans="1:14" ht="35.1" customHeight="1" thickTop="1" thickBot="1">
      <c r="A17" s="5" t="s">
        <v>10</v>
      </c>
      <c r="B17" s="5" t="s">
        <v>24</v>
      </c>
      <c r="C17" s="5" t="s">
        <v>20</v>
      </c>
      <c r="D17" s="5" t="s">
        <v>24</v>
      </c>
      <c r="E17" s="5" t="s">
        <v>28</v>
      </c>
      <c r="F17" s="5" t="s">
        <v>11</v>
      </c>
      <c r="G17" s="5" t="s">
        <v>14</v>
      </c>
      <c r="H17" s="5" t="s">
        <v>15</v>
      </c>
      <c r="I17" s="5" t="s">
        <v>16</v>
      </c>
      <c r="J17" s="6" t="s">
        <v>29</v>
      </c>
      <c r="K17" s="7">
        <v>3221750</v>
      </c>
      <c r="L17" s="7">
        <v>3221750</v>
      </c>
      <c r="M17" s="12">
        <f t="shared" si="1"/>
        <v>0</v>
      </c>
      <c r="N17" s="13">
        <f t="shared" si="2"/>
        <v>1</v>
      </c>
    </row>
    <row r="18" spans="1:14" ht="42" customHeight="1" thickTop="1" thickBot="1">
      <c r="A18" s="5" t="s">
        <v>10</v>
      </c>
      <c r="B18" s="5" t="s">
        <v>24</v>
      </c>
      <c r="C18" s="5" t="s">
        <v>20</v>
      </c>
      <c r="D18" s="5" t="s">
        <v>24</v>
      </c>
      <c r="E18" s="5" t="s">
        <v>28</v>
      </c>
      <c r="F18" s="5" t="s">
        <v>18</v>
      </c>
      <c r="G18" s="5" t="s">
        <v>14</v>
      </c>
      <c r="H18" s="5" t="s">
        <v>15</v>
      </c>
      <c r="I18" s="5" t="s">
        <v>16</v>
      </c>
      <c r="J18" s="6" t="s">
        <v>30</v>
      </c>
      <c r="K18" s="7">
        <v>458495470</v>
      </c>
      <c r="L18" s="7">
        <v>458495470</v>
      </c>
      <c r="M18" s="12">
        <f t="shared" si="1"/>
        <v>0</v>
      </c>
      <c r="N18" s="13">
        <f t="shared" si="2"/>
        <v>1</v>
      </c>
    </row>
    <row r="19" spans="1:14" ht="45.75" customHeight="1" thickTop="1" thickBot="1">
      <c r="A19" s="5" t="s">
        <v>10</v>
      </c>
      <c r="B19" s="5" t="s">
        <v>24</v>
      </c>
      <c r="C19" s="5" t="s">
        <v>20</v>
      </c>
      <c r="D19" s="5" t="s">
        <v>24</v>
      </c>
      <c r="E19" s="5" t="s">
        <v>28</v>
      </c>
      <c r="F19" s="5" t="s">
        <v>24</v>
      </c>
      <c r="G19" s="5" t="s">
        <v>14</v>
      </c>
      <c r="H19" s="5" t="s">
        <v>15</v>
      </c>
      <c r="I19" s="5" t="s">
        <v>16</v>
      </c>
      <c r="J19" s="6" t="s">
        <v>31</v>
      </c>
      <c r="K19" s="7">
        <v>24617382</v>
      </c>
      <c r="L19" s="7">
        <v>24617382</v>
      </c>
      <c r="M19" s="12">
        <f t="shared" si="1"/>
        <v>0</v>
      </c>
      <c r="N19" s="13">
        <f t="shared" si="2"/>
        <v>1</v>
      </c>
    </row>
    <row r="20" spans="1:14" ht="35.1" customHeight="1" thickTop="1" thickBot="1">
      <c r="A20" s="17" t="s">
        <v>10</v>
      </c>
      <c r="B20" s="17">
        <v>4</v>
      </c>
      <c r="C20" s="17"/>
      <c r="D20" s="17"/>
      <c r="E20" s="17"/>
      <c r="F20" s="17"/>
      <c r="G20" s="17"/>
      <c r="H20" s="17"/>
      <c r="I20" s="17"/>
      <c r="J20" s="18" t="s">
        <v>80</v>
      </c>
      <c r="K20" s="19">
        <f>SUM(K21:K23)</f>
        <v>30049975232.810001</v>
      </c>
      <c r="L20" s="19">
        <f t="shared" ref="L20" si="7">SUM(L21:L23)</f>
        <v>30049975232.810001</v>
      </c>
      <c r="M20" s="20">
        <f t="shared" si="1"/>
        <v>0</v>
      </c>
      <c r="N20" s="21">
        <f t="shared" si="2"/>
        <v>1</v>
      </c>
    </row>
    <row r="21" spans="1:14" ht="60" customHeight="1" thickTop="1" thickBot="1">
      <c r="A21" s="5" t="s">
        <v>10</v>
      </c>
      <c r="B21" s="5" t="s">
        <v>22</v>
      </c>
      <c r="C21" s="5" t="s">
        <v>18</v>
      </c>
      <c r="D21" s="5" t="s">
        <v>11</v>
      </c>
      <c r="E21" s="5" t="s">
        <v>32</v>
      </c>
      <c r="F21" s="5"/>
      <c r="G21" s="5" t="s">
        <v>14</v>
      </c>
      <c r="H21" s="5" t="s">
        <v>15</v>
      </c>
      <c r="I21" s="5" t="s">
        <v>16</v>
      </c>
      <c r="J21" s="6" t="s">
        <v>33</v>
      </c>
      <c r="K21" s="7">
        <v>10000000000</v>
      </c>
      <c r="L21" s="7">
        <v>10000000000</v>
      </c>
      <c r="M21" s="12">
        <f t="shared" si="1"/>
        <v>0</v>
      </c>
      <c r="N21" s="13">
        <f t="shared" si="2"/>
        <v>1</v>
      </c>
    </row>
    <row r="22" spans="1:14" ht="66" customHeight="1" thickTop="1" thickBot="1">
      <c r="A22" s="5" t="s">
        <v>10</v>
      </c>
      <c r="B22" s="5" t="s">
        <v>22</v>
      </c>
      <c r="C22" s="5" t="s">
        <v>18</v>
      </c>
      <c r="D22" s="5" t="s">
        <v>11</v>
      </c>
      <c r="E22" s="5" t="s">
        <v>34</v>
      </c>
      <c r="F22" s="5"/>
      <c r="G22" s="5" t="s">
        <v>14</v>
      </c>
      <c r="H22" s="5" t="s">
        <v>15</v>
      </c>
      <c r="I22" s="5" t="s">
        <v>16</v>
      </c>
      <c r="J22" s="6" t="s">
        <v>35</v>
      </c>
      <c r="K22" s="7">
        <v>18049975232.810001</v>
      </c>
      <c r="L22" s="7">
        <v>18049975232.810001</v>
      </c>
      <c r="M22" s="12">
        <f t="shared" si="1"/>
        <v>0</v>
      </c>
      <c r="N22" s="13">
        <f t="shared" si="2"/>
        <v>1</v>
      </c>
    </row>
    <row r="23" spans="1:14" ht="45" customHeight="1" thickTop="1" thickBot="1">
      <c r="A23" s="5" t="s">
        <v>10</v>
      </c>
      <c r="B23" s="5" t="s">
        <v>22</v>
      </c>
      <c r="C23" s="5" t="s">
        <v>18</v>
      </c>
      <c r="D23" s="5" t="s">
        <v>11</v>
      </c>
      <c r="E23" s="5" t="s">
        <v>36</v>
      </c>
      <c r="F23" s="5"/>
      <c r="G23" s="5" t="s">
        <v>14</v>
      </c>
      <c r="H23" s="5" t="s">
        <v>15</v>
      </c>
      <c r="I23" s="5" t="s">
        <v>16</v>
      </c>
      <c r="J23" s="6" t="s">
        <v>37</v>
      </c>
      <c r="K23" s="7">
        <v>2000000000</v>
      </c>
      <c r="L23" s="7">
        <v>2000000000</v>
      </c>
      <c r="M23" s="12">
        <f t="shared" si="1"/>
        <v>0</v>
      </c>
      <c r="N23" s="13">
        <f t="shared" si="2"/>
        <v>1</v>
      </c>
    </row>
    <row r="24" spans="1:14" ht="45" customHeight="1" thickTop="1" thickBot="1">
      <c r="A24" s="17" t="s">
        <v>38</v>
      </c>
      <c r="B24" s="17"/>
      <c r="C24" s="17"/>
      <c r="D24" s="17"/>
      <c r="E24" s="17"/>
      <c r="F24" s="17"/>
      <c r="G24" s="17"/>
      <c r="H24" s="17"/>
      <c r="I24" s="17"/>
      <c r="J24" s="18" t="s">
        <v>90</v>
      </c>
      <c r="K24" s="19">
        <f>SUM(K25:K43)</f>
        <v>98027847411.559998</v>
      </c>
      <c r="L24" s="19">
        <f t="shared" ref="L24" si="8">SUM(L25:L43)</f>
        <v>98027847411.559998</v>
      </c>
      <c r="M24" s="20">
        <f t="shared" si="1"/>
        <v>0</v>
      </c>
      <c r="N24" s="21">
        <f t="shared" si="2"/>
        <v>1</v>
      </c>
    </row>
    <row r="25" spans="1:14" ht="67.5" customHeight="1" thickTop="1" thickBot="1">
      <c r="A25" s="5" t="s">
        <v>38</v>
      </c>
      <c r="B25" s="5" t="s">
        <v>39</v>
      </c>
      <c r="C25" s="5" t="s">
        <v>40</v>
      </c>
      <c r="D25" s="5" t="s">
        <v>41</v>
      </c>
      <c r="E25" s="5" t="s">
        <v>0</v>
      </c>
      <c r="F25" s="5" t="s">
        <v>0</v>
      </c>
      <c r="G25" s="5" t="s">
        <v>14</v>
      </c>
      <c r="H25" s="5" t="s">
        <v>15</v>
      </c>
      <c r="I25" s="5" t="s">
        <v>16</v>
      </c>
      <c r="J25" s="6" t="s">
        <v>42</v>
      </c>
      <c r="K25" s="7">
        <v>7000000000</v>
      </c>
      <c r="L25" s="7">
        <v>7000000000</v>
      </c>
      <c r="M25" s="12">
        <f t="shared" si="1"/>
        <v>0</v>
      </c>
      <c r="N25" s="13">
        <f t="shared" si="2"/>
        <v>1</v>
      </c>
    </row>
    <row r="26" spans="1:14" ht="77.25" customHeight="1" thickTop="1" thickBot="1">
      <c r="A26" s="5" t="s">
        <v>38</v>
      </c>
      <c r="B26" s="5" t="s">
        <v>43</v>
      </c>
      <c r="C26" s="5" t="s">
        <v>44</v>
      </c>
      <c r="D26" s="5" t="s">
        <v>11</v>
      </c>
      <c r="E26" s="5" t="s">
        <v>0</v>
      </c>
      <c r="F26" s="5" t="s">
        <v>0</v>
      </c>
      <c r="G26" s="5" t="s">
        <v>14</v>
      </c>
      <c r="H26" s="5" t="s">
        <v>15</v>
      </c>
      <c r="I26" s="5" t="s">
        <v>16</v>
      </c>
      <c r="J26" s="6" t="s">
        <v>45</v>
      </c>
      <c r="K26" s="7">
        <v>372985708</v>
      </c>
      <c r="L26" s="7">
        <v>372985708</v>
      </c>
      <c r="M26" s="12">
        <f t="shared" si="1"/>
        <v>0</v>
      </c>
      <c r="N26" s="13">
        <f t="shared" si="2"/>
        <v>1</v>
      </c>
    </row>
    <row r="27" spans="1:14" ht="59.25" customHeight="1" thickTop="1" thickBot="1">
      <c r="A27" s="5" t="s">
        <v>38</v>
      </c>
      <c r="B27" s="5" t="s">
        <v>46</v>
      </c>
      <c r="C27" s="5" t="s">
        <v>44</v>
      </c>
      <c r="D27" s="5" t="s">
        <v>39</v>
      </c>
      <c r="E27" s="5" t="s">
        <v>0</v>
      </c>
      <c r="F27" s="5" t="s">
        <v>0</v>
      </c>
      <c r="G27" s="5" t="s">
        <v>14</v>
      </c>
      <c r="H27" s="5" t="s">
        <v>15</v>
      </c>
      <c r="I27" s="5" t="s">
        <v>16</v>
      </c>
      <c r="J27" s="6" t="s">
        <v>47</v>
      </c>
      <c r="K27" s="7">
        <v>895935617</v>
      </c>
      <c r="L27" s="7">
        <v>895935617</v>
      </c>
      <c r="M27" s="12">
        <f t="shared" si="1"/>
        <v>0</v>
      </c>
      <c r="N27" s="13">
        <f t="shared" si="2"/>
        <v>1</v>
      </c>
    </row>
    <row r="28" spans="1:14" ht="45" customHeight="1" thickTop="1" thickBot="1">
      <c r="A28" s="5" t="s">
        <v>38</v>
      </c>
      <c r="B28" s="5" t="s">
        <v>46</v>
      </c>
      <c r="C28" s="5" t="s">
        <v>44</v>
      </c>
      <c r="D28" s="5" t="s">
        <v>48</v>
      </c>
      <c r="E28" s="5" t="s">
        <v>0</v>
      </c>
      <c r="F28" s="5" t="s">
        <v>0</v>
      </c>
      <c r="G28" s="5" t="s">
        <v>14</v>
      </c>
      <c r="H28" s="5" t="s">
        <v>15</v>
      </c>
      <c r="I28" s="5" t="s">
        <v>16</v>
      </c>
      <c r="J28" s="6" t="s">
        <v>49</v>
      </c>
      <c r="K28" s="7">
        <v>137176066</v>
      </c>
      <c r="L28" s="7">
        <v>137176066</v>
      </c>
      <c r="M28" s="12">
        <f t="shared" si="1"/>
        <v>0</v>
      </c>
      <c r="N28" s="13">
        <f t="shared" si="2"/>
        <v>1</v>
      </c>
    </row>
    <row r="29" spans="1:14" ht="45" customHeight="1" thickTop="1" thickBot="1">
      <c r="A29" s="5" t="s">
        <v>38</v>
      </c>
      <c r="B29" s="5" t="s">
        <v>46</v>
      </c>
      <c r="C29" s="5" t="s">
        <v>50</v>
      </c>
      <c r="D29" s="5" t="s">
        <v>51</v>
      </c>
      <c r="E29" s="5" t="s">
        <v>0</v>
      </c>
      <c r="F29" s="5" t="s">
        <v>0</v>
      </c>
      <c r="G29" s="5" t="s">
        <v>14</v>
      </c>
      <c r="H29" s="5" t="s">
        <v>15</v>
      </c>
      <c r="I29" s="5" t="s">
        <v>16</v>
      </c>
      <c r="J29" s="6" t="s">
        <v>52</v>
      </c>
      <c r="K29" s="7">
        <v>30000000</v>
      </c>
      <c r="L29" s="7">
        <v>30000000</v>
      </c>
      <c r="M29" s="12">
        <f t="shared" si="1"/>
        <v>0</v>
      </c>
      <c r="N29" s="13">
        <f t="shared" si="2"/>
        <v>1</v>
      </c>
    </row>
    <row r="30" spans="1:14" ht="45" customHeight="1" thickTop="1" thickBot="1">
      <c r="A30" s="5" t="s">
        <v>38</v>
      </c>
      <c r="B30" s="5" t="s">
        <v>53</v>
      </c>
      <c r="C30" s="5" t="s">
        <v>44</v>
      </c>
      <c r="D30" s="5" t="s">
        <v>54</v>
      </c>
      <c r="E30" s="5"/>
      <c r="F30" s="5"/>
      <c r="G30" s="5" t="s">
        <v>14</v>
      </c>
      <c r="H30" s="5" t="s">
        <v>15</v>
      </c>
      <c r="I30" s="5" t="s">
        <v>16</v>
      </c>
      <c r="J30" s="6" t="s">
        <v>55</v>
      </c>
      <c r="K30" s="7">
        <v>119674981</v>
      </c>
      <c r="L30" s="7">
        <v>119674981</v>
      </c>
      <c r="M30" s="12">
        <f t="shared" si="1"/>
        <v>0</v>
      </c>
      <c r="N30" s="13">
        <f t="shared" si="2"/>
        <v>1</v>
      </c>
    </row>
    <row r="31" spans="1:14" ht="52.5" customHeight="1" thickTop="1" thickBot="1">
      <c r="A31" s="5" t="s">
        <v>38</v>
      </c>
      <c r="B31" s="5" t="s">
        <v>53</v>
      </c>
      <c r="C31" s="5" t="s">
        <v>44</v>
      </c>
      <c r="D31" s="5" t="s">
        <v>56</v>
      </c>
      <c r="E31" s="5" t="s">
        <v>0</v>
      </c>
      <c r="F31" s="5" t="s">
        <v>0</v>
      </c>
      <c r="G31" s="5" t="s">
        <v>14</v>
      </c>
      <c r="H31" s="5" t="s">
        <v>15</v>
      </c>
      <c r="I31" s="5" t="s">
        <v>16</v>
      </c>
      <c r="J31" s="6" t="s">
        <v>57</v>
      </c>
      <c r="K31" s="7">
        <v>112083081</v>
      </c>
      <c r="L31" s="7">
        <v>112083081</v>
      </c>
      <c r="M31" s="12">
        <f t="shared" si="1"/>
        <v>0</v>
      </c>
      <c r="N31" s="13">
        <f t="shared" si="2"/>
        <v>1</v>
      </c>
    </row>
    <row r="32" spans="1:14" ht="75" customHeight="1" thickTop="1" thickBot="1">
      <c r="A32" s="5" t="s">
        <v>38</v>
      </c>
      <c r="B32" s="5" t="s">
        <v>53</v>
      </c>
      <c r="C32" s="5" t="s">
        <v>44</v>
      </c>
      <c r="D32" s="5" t="s">
        <v>15</v>
      </c>
      <c r="E32" s="5" t="s">
        <v>0</v>
      </c>
      <c r="F32" s="5" t="s">
        <v>0</v>
      </c>
      <c r="G32" s="5" t="s">
        <v>14</v>
      </c>
      <c r="H32" s="5" t="s">
        <v>15</v>
      </c>
      <c r="I32" s="5" t="s">
        <v>16</v>
      </c>
      <c r="J32" s="6" t="s">
        <v>58</v>
      </c>
      <c r="K32" s="7">
        <v>1544375831</v>
      </c>
      <c r="L32" s="7">
        <v>1544375831</v>
      </c>
      <c r="M32" s="12">
        <f t="shared" si="1"/>
        <v>0</v>
      </c>
      <c r="N32" s="13">
        <f t="shared" si="2"/>
        <v>1</v>
      </c>
    </row>
    <row r="33" spans="1:14" ht="92.25" customHeight="1" thickTop="1" thickBot="1">
      <c r="A33" s="5" t="s">
        <v>38</v>
      </c>
      <c r="B33" s="5" t="s">
        <v>53</v>
      </c>
      <c r="C33" s="5" t="s">
        <v>44</v>
      </c>
      <c r="D33" s="5" t="s">
        <v>59</v>
      </c>
      <c r="E33" s="5" t="s">
        <v>0</v>
      </c>
      <c r="F33" s="5" t="s">
        <v>0</v>
      </c>
      <c r="G33" s="5" t="s">
        <v>14</v>
      </c>
      <c r="H33" s="5" t="s">
        <v>15</v>
      </c>
      <c r="I33" s="5" t="s">
        <v>16</v>
      </c>
      <c r="J33" s="6" t="s">
        <v>60</v>
      </c>
      <c r="K33" s="7">
        <v>17996433</v>
      </c>
      <c r="L33" s="7">
        <v>17996433</v>
      </c>
      <c r="M33" s="12">
        <f t="shared" si="1"/>
        <v>0</v>
      </c>
      <c r="N33" s="13">
        <f t="shared" si="2"/>
        <v>1</v>
      </c>
    </row>
    <row r="34" spans="1:14" ht="78" customHeight="1" thickTop="1" thickBot="1">
      <c r="A34" s="5" t="s">
        <v>38</v>
      </c>
      <c r="B34" s="5" t="s">
        <v>53</v>
      </c>
      <c r="C34" s="5" t="s">
        <v>44</v>
      </c>
      <c r="D34" s="5" t="s">
        <v>61</v>
      </c>
      <c r="E34" s="5" t="s">
        <v>0</v>
      </c>
      <c r="F34" s="5" t="s">
        <v>0</v>
      </c>
      <c r="G34" s="5" t="s">
        <v>14</v>
      </c>
      <c r="H34" s="5" t="s">
        <v>59</v>
      </c>
      <c r="I34" s="5" t="s">
        <v>16</v>
      </c>
      <c r="J34" s="6" t="s">
        <v>62</v>
      </c>
      <c r="K34" s="7">
        <v>5400000000</v>
      </c>
      <c r="L34" s="7">
        <v>5400000000</v>
      </c>
      <c r="M34" s="12">
        <f t="shared" si="1"/>
        <v>0</v>
      </c>
      <c r="N34" s="13">
        <f t="shared" si="2"/>
        <v>1</v>
      </c>
    </row>
    <row r="35" spans="1:14" ht="70.5" customHeight="1" thickTop="1" thickBot="1">
      <c r="A35" s="5" t="s">
        <v>38</v>
      </c>
      <c r="B35" s="5" t="s">
        <v>53</v>
      </c>
      <c r="C35" s="5" t="s">
        <v>63</v>
      </c>
      <c r="D35" s="5" t="s">
        <v>54</v>
      </c>
      <c r="E35" s="5" t="s">
        <v>0</v>
      </c>
      <c r="F35" s="5" t="s">
        <v>0</v>
      </c>
      <c r="G35" s="5" t="s">
        <v>14</v>
      </c>
      <c r="H35" s="5" t="s">
        <v>15</v>
      </c>
      <c r="I35" s="5" t="s">
        <v>16</v>
      </c>
      <c r="J35" s="6" t="s">
        <v>64</v>
      </c>
      <c r="K35" s="7">
        <v>16240000000</v>
      </c>
      <c r="L35" s="7">
        <v>16240000000</v>
      </c>
      <c r="M35" s="12">
        <f t="shared" si="1"/>
        <v>0</v>
      </c>
      <c r="N35" s="13">
        <f t="shared" si="2"/>
        <v>1</v>
      </c>
    </row>
    <row r="36" spans="1:14" ht="66" customHeight="1" thickTop="1" thickBot="1">
      <c r="A36" s="5" t="s">
        <v>38</v>
      </c>
      <c r="B36" s="5" t="s">
        <v>53</v>
      </c>
      <c r="C36" s="5" t="s">
        <v>63</v>
      </c>
      <c r="D36" s="5" t="s">
        <v>56</v>
      </c>
      <c r="E36" s="5" t="s">
        <v>0</v>
      </c>
      <c r="F36" s="5" t="s">
        <v>0</v>
      </c>
      <c r="G36" s="5" t="s">
        <v>14</v>
      </c>
      <c r="H36" s="5" t="s">
        <v>15</v>
      </c>
      <c r="I36" s="5" t="s">
        <v>16</v>
      </c>
      <c r="J36" s="6" t="s">
        <v>65</v>
      </c>
      <c r="K36" s="7">
        <v>230343618</v>
      </c>
      <c r="L36" s="7">
        <v>230343618</v>
      </c>
      <c r="M36" s="12">
        <f t="shared" si="1"/>
        <v>0</v>
      </c>
      <c r="N36" s="13">
        <f t="shared" si="2"/>
        <v>1</v>
      </c>
    </row>
    <row r="37" spans="1:14" ht="45" customHeight="1" thickTop="1" thickBot="1">
      <c r="A37" s="5" t="s">
        <v>38</v>
      </c>
      <c r="B37" s="5" t="s">
        <v>53</v>
      </c>
      <c r="C37" s="5" t="s">
        <v>66</v>
      </c>
      <c r="D37" s="5" t="s">
        <v>11</v>
      </c>
      <c r="E37" s="5" t="s">
        <v>0</v>
      </c>
      <c r="F37" s="5" t="s">
        <v>0</v>
      </c>
      <c r="G37" s="5" t="s">
        <v>14</v>
      </c>
      <c r="H37" s="5" t="s">
        <v>15</v>
      </c>
      <c r="I37" s="5" t="s">
        <v>16</v>
      </c>
      <c r="J37" s="6" t="s">
        <v>67</v>
      </c>
      <c r="K37" s="7">
        <v>1254384875.8099999</v>
      </c>
      <c r="L37" s="7">
        <v>1254384875.8099999</v>
      </c>
      <c r="M37" s="12">
        <f t="shared" si="1"/>
        <v>0</v>
      </c>
      <c r="N37" s="13">
        <f t="shared" si="2"/>
        <v>1</v>
      </c>
    </row>
    <row r="38" spans="1:14" ht="45" customHeight="1" thickTop="1" thickBot="1">
      <c r="A38" s="5" t="s">
        <v>38</v>
      </c>
      <c r="B38" s="5" t="s">
        <v>53</v>
      </c>
      <c r="C38" s="5" t="s">
        <v>66</v>
      </c>
      <c r="D38" s="5" t="s">
        <v>11</v>
      </c>
      <c r="E38" s="5" t="s">
        <v>0</v>
      </c>
      <c r="F38" s="5" t="s">
        <v>0</v>
      </c>
      <c r="G38" s="5" t="s">
        <v>14</v>
      </c>
      <c r="H38" s="5" t="s">
        <v>68</v>
      </c>
      <c r="I38" s="5" t="s">
        <v>16</v>
      </c>
      <c r="J38" s="6" t="s">
        <v>67</v>
      </c>
      <c r="K38" s="7">
        <v>5000000000</v>
      </c>
      <c r="L38" s="7">
        <v>5000000000</v>
      </c>
      <c r="M38" s="12">
        <f t="shared" si="1"/>
        <v>0</v>
      </c>
      <c r="N38" s="13">
        <f t="shared" si="2"/>
        <v>1</v>
      </c>
    </row>
    <row r="39" spans="1:14" ht="61.5" customHeight="1" thickTop="1" thickBot="1">
      <c r="A39" s="5" t="s">
        <v>38</v>
      </c>
      <c r="B39" s="5" t="s">
        <v>53</v>
      </c>
      <c r="C39" s="5" t="s">
        <v>66</v>
      </c>
      <c r="D39" s="5" t="s">
        <v>18</v>
      </c>
      <c r="E39" s="5" t="s">
        <v>0</v>
      </c>
      <c r="F39" s="5" t="s">
        <v>0</v>
      </c>
      <c r="G39" s="5" t="s">
        <v>14</v>
      </c>
      <c r="H39" s="5" t="s">
        <v>15</v>
      </c>
      <c r="I39" s="5" t="s">
        <v>16</v>
      </c>
      <c r="J39" s="6" t="s">
        <v>69</v>
      </c>
      <c r="K39" s="7">
        <v>396934357</v>
      </c>
      <c r="L39" s="7">
        <v>396934357</v>
      </c>
      <c r="M39" s="12">
        <f t="shared" si="1"/>
        <v>0</v>
      </c>
      <c r="N39" s="13">
        <f t="shared" si="2"/>
        <v>1</v>
      </c>
    </row>
    <row r="40" spans="1:14" ht="75.75" customHeight="1" thickTop="1" thickBot="1">
      <c r="A40" s="5" t="s">
        <v>38</v>
      </c>
      <c r="B40" s="5" t="s">
        <v>53</v>
      </c>
      <c r="C40" s="5" t="s">
        <v>66</v>
      </c>
      <c r="D40" s="5" t="s">
        <v>24</v>
      </c>
      <c r="E40" s="5" t="s">
        <v>0</v>
      </c>
      <c r="F40" s="5" t="s">
        <v>0</v>
      </c>
      <c r="G40" s="5" t="s">
        <v>14</v>
      </c>
      <c r="H40" s="5" t="s">
        <v>15</v>
      </c>
      <c r="I40" s="5" t="s">
        <v>16</v>
      </c>
      <c r="J40" s="6" t="s">
        <v>70</v>
      </c>
      <c r="K40" s="7">
        <v>166601802</v>
      </c>
      <c r="L40" s="7">
        <v>166601802</v>
      </c>
      <c r="M40" s="12">
        <f t="shared" si="1"/>
        <v>0</v>
      </c>
      <c r="N40" s="13">
        <f t="shared" si="2"/>
        <v>1</v>
      </c>
    </row>
    <row r="41" spans="1:14" ht="60" customHeight="1" thickTop="1" thickBot="1">
      <c r="A41" s="5" t="s">
        <v>38</v>
      </c>
      <c r="B41" s="5" t="s">
        <v>53</v>
      </c>
      <c r="C41" s="5" t="s">
        <v>40</v>
      </c>
      <c r="D41" s="5" t="s">
        <v>24</v>
      </c>
      <c r="E41" s="5"/>
      <c r="F41" s="5"/>
      <c r="G41" s="5" t="s">
        <v>14</v>
      </c>
      <c r="H41" s="5" t="s">
        <v>15</v>
      </c>
      <c r="I41" s="5" t="s">
        <v>16</v>
      </c>
      <c r="J41" s="6" t="s">
        <v>71</v>
      </c>
      <c r="K41" s="7">
        <v>15141500000</v>
      </c>
      <c r="L41" s="7">
        <v>15141500000</v>
      </c>
      <c r="M41" s="12">
        <f t="shared" si="1"/>
        <v>0</v>
      </c>
      <c r="N41" s="13">
        <f t="shared" si="2"/>
        <v>1</v>
      </c>
    </row>
    <row r="42" spans="1:14" ht="69" customHeight="1" thickTop="1" thickBot="1">
      <c r="A42" s="5" t="s">
        <v>38</v>
      </c>
      <c r="B42" s="5" t="s">
        <v>53</v>
      </c>
      <c r="C42" s="5" t="s">
        <v>40</v>
      </c>
      <c r="D42" s="5" t="s">
        <v>20</v>
      </c>
      <c r="E42" s="5" t="s">
        <v>0</v>
      </c>
      <c r="F42" s="5" t="s">
        <v>0</v>
      </c>
      <c r="G42" s="5" t="s">
        <v>14</v>
      </c>
      <c r="H42" s="5" t="s">
        <v>15</v>
      </c>
      <c r="I42" s="5" t="s">
        <v>16</v>
      </c>
      <c r="J42" s="6" t="s">
        <v>72</v>
      </c>
      <c r="K42" s="7">
        <v>35967855041.75</v>
      </c>
      <c r="L42" s="7">
        <v>35967855041.75</v>
      </c>
      <c r="M42" s="12">
        <f t="shared" si="1"/>
        <v>0</v>
      </c>
      <c r="N42" s="13">
        <f t="shared" si="2"/>
        <v>1</v>
      </c>
    </row>
    <row r="43" spans="1:14" ht="69" customHeight="1" thickTop="1" thickBot="1">
      <c r="A43" s="5" t="s">
        <v>38</v>
      </c>
      <c r="B43" s="5" t="s">
        <v>53</v>
      </c>
      <c r="C43" s="5" t="s">
        <v>73</v>
      </c>
      <c r="D43" s="5" t="s">
        <v>18</v>
      </c>
      <c r="E43" s="5" t="s">
        <v>0</v>
      </c>
      <c r="F43" s="5" t="s">
        <v>0</v>
      </c>
      <c r="G43" s="5" t="s">
        <v>14</v>
      </c>
      <c r="H43" s="5" t="s">
        <v>15</v>
      </c>
      <c r="I43" s="5" t="s">
        <v>16</v>
      </c>
      <c r="J43" s="6" t="s">
        <v>74</v>
      </c>
      <c r="K43" s="7">
        <v>8000000000</v>
      </c>
      <c r="L43" s="7">
        <v>8000000000</v>
      </c>
      <c r="M43" s="12">
        <f t="shared" si="1"/>
        <v>0</v>
      </c>
      <c r="N43" s="13">
        <f t="shared" si="2"/>
        <v>1</v>
      </c>
    </row>
    <row r="44" spans="1:14" ht="45" customHeight="1" thickTop="1" thickBot="1">
      <c r="A44" s="9"/>
      <c r="B44" s="9"/>
      <c r="C44" s="9"/>
      <c r="D44" s="9"/>
      <c r="E44" s="9"/>
      <c r="F44" s="9"/>
      <c r="G44" s="9"/>
      <c r="H44" s="9"/>
      <c r="I44" s="9"/>
      <c r="J44" s="10" t="s">
        <v>81</v>
      </c>
      <c r="K44" s="11">
        <f>+K6+K24</f>
        <v>130460465531.61</v>
      </c>
      <c r="L44" s="11">
        <f t="shared" ref="L44" si="9">+L6+L24</f>
        <v>130456487231.61</v>
      </c>
      <c r="M44" s="14">
        <f t="shared" si="1"/>
        <v>3978300</v>
      </c>
      <c r="N44" s="15">
        <f t="shared" si="2"/>
        <v>0.99996950570440024</v>
      </c>
    </row>
    <row r="45" spans="1:14" ht="18.75" customHeight="1" thickTop="1">
      <c r="A45" s="28" t="s">
        <v>87</v>
      </c>
      <c r="B45" s="28"/>
      <c r="C45" s="28"/>
      <c r="D45" s="28"/>
      <c r="E45" s="28"/>
      <c r="F45" s="28"/>
      <c r="G45" s="28"/>
      <c r="H45" s="28"/>
      <c r="I45" s="8"/>
      <c r="J45" s="8"/>
      <c r="K45" s="8"/>
      <c r="L45" s="8"/>
      <c r="M45" s="8"/>
      <c r="N45" s="2"/>
    </row>
    <row r="46" spans="1:14" ht="18.75" customHeight="1">
      <c r="A46" s="28" t="s">
        <v>88</v>
      </c>
      <c r="B46" s="28"/>
      <c r="C46" s="28"/>
      <c r="D46" s="28"/>
      <c r="E46" s="28"/>
      <c r="F46" s="28"/>
      <c r="G46" s="28"/>
      <c r="H46" s="28"/>
      <c r="I46" s="8"/>
      <c r="J46" s="8"/>
      <c r="K46" s="8"/>
      <c r="L46" s="8"/>
      <c r="M46" s="8"/>
      <c r="N46" s="2"/>
    </row>
    <row r="47" spans="1:14" ht="19.5" customHeight="1">
      <c r="A47" s="28" t="s">
        <v>89</v>
      </c>
      <c r="B47" s="28"/>
      <c r="C47" s="28"/>
      <c r="D47" s="28"/>
      <c r="E47" s="28"/>
      <c r="F47" s="28"/>
      <c r="G47" s="28"/>
      <c r="H47" s="28"/>
      <c r="I47" s="8"/>
      <c r="J47" s="8"/>
      <c r="K47" s="8"/>
      <c r="L47" s="8"/>
      <c r="M47" s="8"/>
      <c r="N47" s="2"/>
    </row>
    <row r="48" spans="1:14" ht="35.1" customHeight="1">
      <c r="K48" s="1"/>
      <c r="L48" s="1"/>
      <c r="M48" s="1"/>
      <c r="N48" s="2"/>
    </row>
    <row r="49" spans="11:14" ht="35.1" customHeight="1">
      <c r="K49" s="1"/>
      <c r="L49" s="1"/>
      <c r="M49" s="1"/>
      <c r="N49" s="2"/>
    </row>
    <row r="50" spans="11:14" ht="35.1" customHeight="1">
      <c r="K50" s="1"/>
      <c r="L50" s="1"/>
      <c r="M50" s="1"/>
      <c r="N50" s="2"/>
    </row>
    <row r="51" spans="11:14" ht="35.1" customHeight="1">
      <c r="K51" s="1"/>
      <c r="L51" s="1"/>
      <c r="M51" s="1"/>
      <c r="N51" s="2"/>
    </row>
    <row r="52" spans="11:14">
      <c r="K52" s="1"/>
      <c r="L52" s="1"/>
      <c r="M52" s="1"/>
      <c r="N52" s="1"/>
    </row>
    <row r="53" spans="11:14">
      <c r="K53" s="1"/>
      <c r="L53" s="1"/>
      <c r="M53" s="1"/>
      <c r="N53" s="1"/>
    </row>
  </sheetData>
  <mergeCells count="4">
    <mergeCell ref="A1:N1"/>
    <mergeCell ref="A2:N2"/>
    <mergeCell ref="A3:N3"/>
    <mergeCell ref="M4:N4"/>
  </mergeCells>
  <printOptions horizontalCentered="1"/>
  <pageMargins left="0.78740157480314965" right="0.39370078740157483" top="0.78740157480314965" bottom="0.78740157480314965" header="0.78740157480314965" footer="0.78740157480314965"/>
  <pageSetup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REZAGO-CTAS POR PAGAR -GG</vt:lpstr>
      <vt:lpstr>'REZAGO-CTAS POR PAGAR -GG'!Títulos_a_imprimir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2016-12-05T23:23:01Z</cp:lastPrinted>
  <dcterms:created xsi:type="dcterms:W3CDTF">2016-12-01T13:11:39Z</dcterms:created>
  <dcterms:modified xsi:type="dcterms:W3CDTF">2016-12-06T19:44:43Z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