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YO DE 2020\PDF\"/>
    </mc:Choice>
  </mc:AlternateContent>
  <bookViews>
    <workbookView xWindow="240" yWindow="120" windowWidth="18060" windowHeight="7050"/>
  </bookViews>
  <sheets>
    <sheet name="RESERVAS GESTION GRAL" sheetId="1" r:id="rId1"/>
  </sheets>
  <definedNames>
    <definedName name="_xlnm.Print_Titles" localSheetId="0">'RESERVAS GESTION GRAL'!$8:$8</definedName>
  </definedNames>
  <calcPr calcId="152511"/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4" i="1"/>
  <c r="N12" i="1"/>
  <c r="N11" i="1"/>
  <c r="M30" i="1" l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4" i="1"/>
  <c r="M12" i="1"/>
  <c r="M11" i="1"/>
  <c r="L21" i="1"/>
  <c r="K21" i="1"/>
  <c r="J21" i="1"/>
  <c r="L15" i="1"/>
  <c r="K15" i="1"/>
  <c r="J15" i="1"/>
  <c r="L13" i="1"/>
  <c r="K13" i="1"/>
  <c r="J13" i="1"/>
  <c r="L10" i="1"/>
  <c r="K10" i="1"/>
  <c r="J10" i="1"/>
  <c r="M13" i="1" l="1"/>
  <c r="M10" i="1"/>
  <c r="N15" i="1"/>
  <c r="M21" i="1"/>
  <c r="K9" i="1"/>
  <c r="K31" i="1" s="1"/>
  <c r="M15" i="1"/>
  <c r="N21" i="1"/>
  <c r="N13" i="1"/>
  <c r="J9" i="1"/>
  <c r="N10" i="1"/>
  <c r="L9" i="1"/>
  <c r="L31" i="1" s="1"/>
  <c r="N9" i="1" l="1"/>
  <c r="M9" i="1"/>
  <c r="J31" i="1"/>
  <c r="N31" i="1" l="1"/>
  <c r="M31" i="1"/>
</calcChain>
</file>

<file path=xl/sharedStrings.xml><?xml version="1.0" encoding="utf-8"?>
<sst xmlns="http://schemas.openxmlformats.org/spreadsheetml/2006/main" count="184" uniqueCount="69">
  <si>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</si>
  <si>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</si>
  <si>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</si>
  <si>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</si>
  <si>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</si>
  <si>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</si>
  <si>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</si>
  <si>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</si>
  <si>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</si>
  <si>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</si>
  <si>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</si>
  <si>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</si>
  <si>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</si>
  <si>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</si>
  <si>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</si>
  <si>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</si>
  <si>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</si>
  <si>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</si>
  <si>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</si>
  <si>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</si>
  <si>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</si>
  <si>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</si>
  <si>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</si>
  <si>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</si>
  <si>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</si>
  <si>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</si>
  <si>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</si>
  <si>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</si>
  <si>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</si>
  <si>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</si>
  <si>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</si>
  <si>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</si>
  <si>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</si>
  <si>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</si>
  <si>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</si>
  <si>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</si>
  <si>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</si>
  <si>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</si>
  <si>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</si>
  <si>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</si>
  <si>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</si>
  <si>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</si>
  <si>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</si>
  <si>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</si>
  <si>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</si>
  <si>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</si>
  <si>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</si>
  <si>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</si>
  <si>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</si>
  <si>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</si>
  <si>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</si>
  <si>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 xml:space="preserve">GASTOS DE PERSONAL 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</si>
  <si>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</si>
  <si>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</si>
  <si>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</si>
  <si>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</si>
  <si>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PAGO/ COMP (%)</t>
  </si>
  <si>
    <t>MINISTERIO DE COMERCIO INDUSTRIA Y TURISMO</t>
  </si>
  <si>
    <t>EJECUCIÒN DE RESERVAS PRESUPUESTALES 2019 CON CORTE AL 31 DE MAYO DE 2020</t>
  </si>
  <si>
    <t xml:space="preserve">UNIDAD EJECUTORA 3501-01  GESTION GENERAL </t>
  </si>
  <si>
    <t>TOTAL EJECUCIÒN RESERVAS PRESUPUESTALES UE-3501-01 GESTIÒN GENERAL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</si>
  <si>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</si>
  <si>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</si>
  <si>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</si>
  <si>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COMPROMISO ($)</t>
  </si>
  <si>
    <t>OBLIGACION ($)</t>
  </si>
  <si>
    <t>PAGOS ($)</t>
  </si>
  <si>
    <t>COMPROMISOS SIN PAGAR ($)</t>
  </si>
  <si>
    <t>GENERADO : JUNIO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</si>
</sst>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/>
    <xf numFmtId="0" fontId="8" fillId="0" borderId="0" xfId="0" applyFont="1" applyFill="1"/>
    <xf numFmtId="0" fontId="10" fillId="0" borderId="0" xfId="0" applyFont="1" applyFill="1" applyBorder="1"/>
    <xf numFmtId="164" fontId="7" fillId="0" borderId="0" xfId="0" applyNumberFormat="1" applyFont="1" applyFill="1" applyBorder="1" applyAlignment="1">
      <alignment horizontal="right" vertical="center" wrapText="1" readingOrder="1"/>
    </xf>
    <xf numFmtId="4" fontId="7" fillId="0" borderId="0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228600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tabSelected="1" topLeftCell="A31" workbookViewId="0">
      <selection activeCell="A31" sqref="A31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" customWidth="1"/>
    <col min="8" max="8" width="4.7109375" customWidth="1"/>
    <col min="9" max="9" width="29.85546875" customWidth="1"/>
    <col min="10" max="10" width="16" customWidth="1"/>
    <col min="11" max="11" width="15.7109375" customWidth="1"/>
    <col min="12" max="12" width="14.28515625" customWidth="1"/>
    <col min="13" max="13" width="14.5703125" customWidth="1"/>
    <col min="14" max="14" width="7.7109375" customWidth="1"/>
  </cols>
  <sheetData>
    <row r="1" spans="1:21" x14ac:dyDescent="0.25">
      <c r="O1" s="2"/>
      <c r="P1" s="2"/>
      <c r="Q1" s="2"/>
      <c r="R1" s="2"/>
      <c r="S1" s="2"/>
      <c r="T1" s="2"/>
      <c r="U1" s="2"/>
    </row>
    <row r="2" spans="1:21" x14ac:dyDescent="0.25">
      <c r="O2" s="2"/>
      <c r="P2" s="2"/>
      <c r="Q2" s="2"/>
      <c r="R2" s="2"/>
      <c r="S2" s="2"/>
      <c r="T2" s="2"/>
      <c r="U2" s="2"/>
    </row>
    <row r="3" spans="1:21" x14ac:dyDescent="0.25">
      <c r="O3" s="2"/>
      <c r="P3" s="2"/>
      <c r="Q3" s="2"/>
      <c r="R3" s="2"/>
      <c r="S3" s="2"/>
      <c r="T3" s="2"/>
      <c r="U3" s="2"/>
    </row>
    <row r="4" spans="1:21" ht="16.5" x14ac:dyDescent="0.25">
      <c r="A4" s="18" t="s">
        <v>57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"/>
      <c r="P4" s="2"/>
      <c r="Q4" s="2"/>
      <c r="R4" s="2"/>
      <c r="S4" s="2"/>
      <c r="T4" s="2"/>
      <c r="U4" s="2"/>
    </row>
    <row r="5" spans="1:21" ht="16.5" x14ac:dyDescent="0.25">
      <c r="A5" s="18" t="s">
        <v>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"/>
      <c r="P5" s="2"/>
      <c r="Q5" s="2"/>
      <c r="R5" s="2"/>
      <c r="S5" s="2"/>
      <c r="T5" s="2"/>
      <c r="U5" s="2"/>
    </row>
    <row r="6" spans="1:21" ht="16.5" x14ac:dyDescent="0.25">
      <c r="A6" s="18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"/>
      <c r="P6" s="2"/>
      <c r="Q6" s="2"/>
      <c r="R6" s="2"/>
      <c r="S6" s="2"/>
      <c r="T6" s="2"/>
      <c r="U6" s="2"/>
    </row>
    <row r="7" spans="1:21" ht="15.75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21" t="s">
        <v>68</v>
      </c>
      <c r="M7" s="22"/>
      <c r="N7" s="22"/>
      <c r="O7" s="2"/>
      <c r="P7" s="2"/>
      <c r="Q7" s="2"/>
      <c r="R7" s="2"/>
      <c r="S7" s="2"/>
      <c r="T7" s="2"/>
      <c r="U7" s="2"/>
    </row>
    <row r="8" spans="1:21" ht="40.5" customHeight="1" thickTop="1" thickBot="1" x14ac:dyDescent="0.3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64</v>
      </c>
      <c r="K8" s="23" t="s">
        <v>65</v>
      </c>
      <c r="L8" s="23" t="s">
        <v>66</v>
      </c>
      <c r="M8" s="24" t="s">
        <v>67</v>
      </c>
      <c r="N8" s="25" t="s">
        <v>56</v>
      </c>
      <c r="O8" s="2"/>
      <c r="P8" s="2"/>
      <c r="Q8" s="2"/>
      <c r="R8" s="2"/>
      <c r="S8" s="2"/>
      <c r="T8" s="2"/>
      <c r="U8" s="2"/>
    </row>
    <row r="9" spans="1:21" ht="35.1" customHeight="1" thickTop="1" thickBot="1" x14ac:dyDescent="0.3">
      <c r="A9" s="10" t="s">
        <v>10</v>
      </c>
      <c r="B9" s="10"/>
      <c r="C9" s="10"/>
      <c r="D9" s="10"/>
      <c r="E9" s="10"/>
      <c r="F9" s="10"/>
      <c r="G9" s="10"/>
      <c r="H9" s="10"/>
      <c r="I9" s="11" t="s">
        <v>52</v>
      </c>
      <c r="J9" s="12">
        <f>+J10+J13+J15</f>
        <v>34277868032.089996</v>
      </c>
      <c r="K9" s="12">
        <f t="shared" ref="K9:L9" si="0">+K10+K13+K15</f>
        <v>33843367795.689995</v>
      </c>
      <c r="L9" s="12">
        <f t="shared" si="0"/>
        <v>33843367795.689995</v>
      </c>
      <c r="M9" s="8">
        <f>+J9-L9</f>
        <v>434500236.40000153</v>
      </c>
      <c r="N9" s="9">
        <f>+L9/J9</f>
        <v>0.98732417558778063</v>
      </c>
      <c r="O9" s="2"/>
      <c r="P9" s="2"/>
      <c r="Q9" s="2"/>
      <c r="R9" s="2"/>
      <c r="S9" s="2"/>
      <c r="T9" s="2"/>
      <c r="U9" s="2"/>
    </row>
    <row r="10" spans="1:21" ht="35.1" customHeight="1" thickTop="1" thickBot="1" x14ac:dyDescent="0.3">
      <c r="A10" s="13" t="s">
        <v>10</v>
      </c>
      <c r="B10" s="13"/>
      <c r="C10" s="13"/>
      <c r="D10" s="13"/>
      <c r="E10" s="13"/>
      <c r="F10" s="13"/>
      <c r="G10" s="13"/>
      <c r="H10" s="13"/>
      <c r="I10" s="14" t="s">
        <v>51</v>
      </c>
      <c r="J10" s="17">
        <f>SUM(J11:J12)</f>
        <v>68083321</v>
      </c>
      <c r="K10" s="17">
        <f t="shared" ref="K10:L10" si="1">SUM(K11:K12)</f>
        <v>68083321</v>
      </c>
      <c r="L10" s="17">
        <f t="shared" si="1"/>
        <v>68083321</v>
      </c>
      <c r="M10" s="15">
        <f t="shared" ref="M10:M30" si="2">+J10-L10</f>
        <v>0</v>
      </c>
      <c r="N10" s="16">
        <f t="shared" ref="N10:N30" si="3">+L10/J10</f>
        <v>1</v>
      </c>
      <c r="O10" s="2"/>
      <c r="P10" s="2"/>
      <c r="Q10" s="2"/>
      <c r="R10" s="2"/>
      <c r="S10" s="2"/>
      <c r="T10" s="2"/>
      <c r="U10" s="2"/>
    </row>
    <row r="11" spans="1:21" ht="35.1" customHeight="1" thickTop="1" thickBot="1" x14ac:dyDescent="0.3">
      <c r="A11" s="10" t="s">
        <v>10</v>
      </c>
      <c r="B11" s="10" t="s">
        <v>11</v>
      </c>
      <c r="C11" s="10" t="s">
        <v>11</v>
      </c>
      <c r="D11" s="10" t="s">
        <v>11</v>
      </c>
      <c r="E11" s="10"/>
      <c r="F11" s="10" t="s">
        <v>12</v>
      </c>
      <c r="G11" s="10" t="s">
        <v>13</v>
      </c>
      <c r="H11" s="10" t="s">
        <v>14</v>
      </c>
      <c r="I11" s="11" t="s">
        <v>15</v>
      </c>
      <c r="J11" s="12">
        <v>67418126</v>
      </c>
      <c r="K11" s="12">
        <v>67418126</v>
      </c>
      <c r="L11" s="12">
        <v>67418126</v>
      </c>
      <c r="M11" s="8">
        <f t="shared" si="2"/>
        <v>0</v>
      </c>
      <c r="N11" s="9">
        <f t="shared" si="3"/>
        <v>1</v>
      </c>
      <c r="O11" s="2"/>
      <c r="P11" s="2"/>
      <c r="Q11" s="2"/>
      <c r="R11" s="2"/>
      <c r="S11" s="2"/>
      <c r="T11" s="2"/>
      <c r="U11" s="2"/>
    </row>
    <row r="12" spans="1:21" ht="35.1" customHeight="1" thickTop="1" thickBot="1" x14ac:dyDescent="0.3">
      <c r="A12" s="10" t="s">
        <v>10</v>
      </c>
      <c r="B12" s="10" t="s">
        <v>11</v>
      </c>
      <c r="C12" s="10" t="s">
        <v>11</v>
      </c>
      <c r="D12" s="10" t="s">
        <v>16</v>
      </c>
      <c r="E12" s="10"/>
      <c r="F12" s="10" t="s">
        <v>12</v>
      </c>
      <c r="G12" s="10" t="s">
        <v>13</v>
      </c>
      <c r="H12" s="10" t="s">
        <v>14</v>
      </c>
      <c r="I12" s="11" t="s">
        <v>17</v>
      </c>
      <c r="J12" s="12">
        <v>665195</v>
      </c>
      <c r="K12" s="12">
        <v>665195</v>
      </c>
      <c r="L12" s="12">
        <v>665195</v>
      </c>
      <c r="M12" s="8">
        <f t="shared" si="2"/>
        <v>0</v>
      </c>
      <c r="N12" s="9">
        <f t="shared" si="3"/>
        <v>1</v>
      </c>
      <c r="O12" s="2"/>
      <c r="P12" s="2"/>
      <c r="Q12" s="2"/>
      <c r="R12" s="2"/>
      <c r="S12" s="2"/>
      <c r="T12" s="2"/>
      <c r="U12" s="2"/>
    </row>
    <row r="13" spans="1:21" ht="35.1" customHeight="1" thickTop="1" thickBo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4" t="s">
        <v>53</v>
      </c>
      <c r="J13" s="17">
        <f>+J14</f>
        <v>182256989.53</v>
      </c>
      <c r="K13" s="17">
        <f t="shared" ref="K13:L13" si="4">+K14</f>
        <v>82256987.530000001</v>
      </c>
      <c r="L13" s="17">
        <f t="shared" si="4"/>
        <v>82256987.530000001</v>
      </c>
      <c r="M13" s="15">
        <f t="shared" si="2"/>
        <v>100000002</v>
      </c>
      <c r="N13" s="16">
        <f t="shared" si="3"/>
        <v>0.45132418648043277</v>
      </c>
      <c r="O13" s="2"/>
      <c r="P13" s="2"/>
      <c r="Q13" s="2"/>
      <c r="R13" s="2"/>
      <c r="S13" s="2"/>
      <c r="T13" s="2"/>
      <c r="U13" s="2"/>
    </row>
    <row r="14" spans="1:21" ht="35.1" customHeight="1" thickTop="1" thickBot="1" x14ac:dyDescent="0.3">
      <c r="A14" s="10" t="s">
        <v>10</v>
      </c>
      <c r="B14" s="10" t="s">
        <v>18</v>
      </c>
      <c r="C14" s="10" t="s">
        <v>18</v>
      </c>
      <c r="D14" s="10"/>
      <c r="E14" s="10"/>
      <c r="F14" s="10" t="s">
        <v>12</v>
      </c>
      <c r="G14" s="10" t="s">
        <v>13</v>
      </c>
      <c r="H14" s="10" t="s">
        <v>14</v>
      </c>
      <c r="I14" s="11" t="s">
        <v>19</v>
      </c>
      <c r="J14" s="12">
        <v>182256989.53</v>
      </c>
      <c r="K14" s="12">
        <v>82256987.530000001</v>
      </c>
      <c r="L14" s="12">
        <v>82256987.530000001</v>
      </c>
      <c r="M14" s="8">
        <f t="shared" si="2"/>
        <v>100000002</v>
      </c>
      <c r="N14" s="9">
        <f t="shared" si="3"/>
        <v>0.45132418648043277</v>
      </c>
      <c r="O14" s="2"/>
      <c r="P14" s="2"/>
      <c r="Q14" s="2"/>
      <c r="R14" s="2"/>
      <c r="S14" s="2"/>
      <c r="T14" s="2"/>
      <c r="U14" s="2"/>
    </row>
    <row r="15" spans="1:21" ht="35.1" customHeight="1" thickTop="1" thickBot="1" x14ac:dyDescent="0.3">
      <c r="A15" s="13" t="s">
        <v>10</v>
      </c>
      <c r="B15" s="13"/>
      <c r="C15" s="13"/>
      <c r="D15" s="13"/>
      <c r="E15" s="13"/>
      <c r="F15" s="13"/>
      <c r="G15" s="13"/>
      <c r="H15" s="13"/>
      <c r="I15" s="14" t="s">
        <v>54</v>
      </c>
      <c r="J15" s="17">
        <f>SUM(J16:J20)</f>
        <v>34027527721.559998</v>
      </c>
      <c r="K15" s="17">
        <f t="shared" ref="K15:L15" si="5">SUM(K16:K20)</f>
        <v>33693027487.159996</v>
      </c>
      <c r="L15" s="17">
        <f t="shared" si="5"/>
        <v>33693027487.159996</v>
      </c>
      <c r="M15" s="15">
        <f t="shared" si="2"/>
        <v>334500234.40000153</v>
      </c>
      <c r="N15" s="16">
        <f t="shared" si="3"/>
        <v>0.99016971679114785</v>
      </c>
      <c r="O15" s="2"/>
      <c r="P15" s="2"/>
      <c r="Q15" s="2"/>
      <c r="R15" s="2"/>
      <c r="S15" s="2"/>
      <c r="T15" s="2"/>
      <c r="U15" s="2"/>
    </row>
    <row r="16" spans="1:21" ht="36.75" customHeight="1" thickTop="1" thickBot="1" x14ac:dyDescent="0.3">
      <c r="A16" s="10" t="s">
        <v>10</v>
      </c>
      <c r="B16" s="10" t="s">
        <v>16</v>
      </c>
      <c r="C16" s="10" t="s">
        <v>18</v>
      </c>
      <c r="D16" s="10" t="s">
        <v>18</v>
      </c>
      <c r="E16" s="10" t="s">
        <v>20</v>
      </c>
      <c r="F16" s="10" t="s">
        <v>12</v>
      </c>
      <c r="G16" s="10" t="s">
        <v>13</v>
      </c>
      <c r="H16" s="10" t="s">
        <v>14</v>
      </c>
      <c r="I16" s="11" t="s">
        <v>21</v>
      </c>
      <c r="J16" s="12">
        <v>607443605.55999994</v>
      </c>
      <c r="K16" s="12">
        <v>607443605.55999994</v>
      </c>
      <c r="L16" s="12">
        <v>607443605.55999994</v>
      </c>
      <c r="M16" s="8">
        <f t="shared" si="2"/>
        <v>0</v>
      </c>
      <c r="N16" s="9">
        <f t="shared" si="3"/>
        <v>1</v>
      </c>
      <c r="O16" s="2"/>
      <c r="P16" s="2"/>
      <c r="Q16" s="2"/>
      <c r="R16" s="2"/>
      <c r="S16" s="2"/>
      <c r="T16" s="2"/>
      <c r="U16" s="2"/>
    </row>
    <row r="17" spans="1:21" ht="31.5" customHeight="1" thickTop="1" thickBot="1" x14ac:dyDescent="0.3">
      <c r="A17" s="10" t="s">
        <v>10</v>
      </c>
      <c r="B17" s="10" t="s">
        <v>16</v>
      </c>
      <c r="C17" s="10" t="s">
        <v>16</v>
      </c>
      <c r="D17" s="10" t="s">
        <v>22</v>
      </c>
      <c r="E17" s="10" t="s">
        <v>23</v>
      </c>
      <c r="F17" s="10" t="s">
        <v>12</v>
      </c>
      <c r="G17" s="10" t="s">
        <v>13</v>
      </c>
      <c r="H17" s="10" t="s">
        <v>14</v>
      </c>
      <c r="I17" s="11" t="s">
        <v>24</v>
      </c>
      <c r="J17" s="12">
        <v>10000000000</v>
      </c>
      <c r="K17" s="12">
        <v>10000000000</v>
      </c>
      <c r="L17" s="12">
        <v>10000000000</v>
      </c>
      <c r="M17" s="8">
        <f t="shared" si="2"/>
        <v>0</v>
      </c>
      <c r="N17" s="9">
        <f t="shared" si="3"/>
        <v>1</v>
      </c>
      <c r="O17" s="2"/>
      <c r="P17" s="2"/>
      <c r="Q17" s="2"/>
      <c r="R17" s="2"/>
      <c r="S17" s="2"/>
      <c r="T17" s="2"/>
      <c r="U17" s="2"/>
    </row>
    <row r="18" spans="1:21" ht="34.5" customHeight="1" thickTop="1" thickBot="1" x14ac:dyDescent="0.3">
      <c r="A18" s="10" t="s">
        <v>10</v>
      </c>
      <c r="B18" s="10" t="s">
        <v>16</v>
      </c>
      <c r="C18" s="10" t="s">
        <v>16</v>
      </c>
      <c r="D18" s="10" t="s">
        <v>22</v>
      </c>
      <c r="E18" s="10" t="s">
        <v>23</v>
      </c>
      <c r="F18" s="10" t="s">
        <v>12</v>
      </c>
      <c r="G18" s="10" t="s">
        <v>25</v>
      </c>
      <c r="H18" s="10" t="s">
        <v>14</v>
      </c>
      <c r="I18" s="11" t="s">
        <v>24</v>
      </c>
      <c r="J18" s="12">
        <v>16900000000</v>
      </c>
      <c r="K18" s="12">
        <v>16900000000</v>
      </c>
      <c r="L18" s="12">
        <v>16900000000</v>
      </c>
      <c r="M18" s="8">
        <f t="shared" si="2"/>
        <v>0</v>
      </c>
      <c r="N18" s="9">
        <f t="shared" si="3"/>
        <v>1</v>
      </c>
      <c r="O18" s="2"/>
      <c r="P18" s="2"/>
      <c r="Q18" s="2"/>
      <c r="R18" s="2"/>
      <c r="S18" s="2"/>
      <c r="T18" s="2"/>
      <c r="U18" s="2"/>
    </row>
    <row r="19" spans="1:21" ht="34.5" customHeight="1" thickTop="1" thickBot="1" x14ac:dyDescent="0.3">
      <c r="A19" s="10" t="s">
        <v>10</v>
      </c>
      <c r="B19" s="10" t="s">
        <v>16</v>
      </c>
      <c r="C19" s="10" t="s">
        <v>22</v>
      </c>
      <c r="D19" s="10" t="s">
        <v>18</v>
      </c>
      <c r="E19" s="10" t="s">
        <v>26</v>
      </c>
      <c r="F19" s="10" t="s">
        <v>12</v>
      </c>
      <c r="G19" s="10" t="s">
        <v>13</v>
      </c>
      <c r="H19" s="10" t="s">
        <v>14</v>
      </c>
      <c r="I19" s="11" t="s">
        <v>27</v>
      </c>
      <c r="J19" s="12">
        <v>3536217000</v>
      </c>
      <c r="K19" s="12">
        <v>3201716765.5999999</v>
      </c>
      <c r="L19" s="12">
        <v>3201716765.5999999</v>
      </c>
      <c r="M19" s="8">
        <f t="shared" si="2"/>
        <v>334500234.4000001</v>
      </c>
      <c r="N19" s="9">
        <f t="shared" si="3"/>
        <v>0.90540732245786948</v>
      </c>
      <c r="O19" s="2"/>
      <c r="P19" s="2"/>
      <c r="Q19" s="2"/>
      <c r="R19" s="2"/>
      <c r="S19" s="2"/>
      <c r="T19" s="2"/>
      <c r="U19" s="2"/>
    </row>
    <row r="20" spans="1:21" ht="37.5" customHeight="1" thickTop="1" thickBot="1" x14ac:dyDescent="0.3">
      <c r="A20" s="10" t="s">
        <v>10</v>
      </c>
      <c r="B20" s="10" t="s">
        <v>16</v>
      </c>
      <c r="C20" s="10" t="s">
        <v>22</v>
      </c>
      <c r="D20" s="10" t="s">
        <v>18</v>
      </c>
      <c r="E20" s="10" t="s">
        <v>28</v>
      </c>
      <c r="F20" s="10" t="s">
        <v>12</v>
      </c>
      <c r="G20" s="10" t="s">
        <v>13</v>
      </c>
      <c r="H20" s="10" t="s">
        <v>14</v>
      </c>
      <c r="I20" s="11" t="s">
        <v>29</v>
      </c>
      <c r="J20" s="12">
        <v>2983867116</v>
      </c>
      <c r="K20" s="12">
        <v>2983867116</v>
      </c>
      <c r="L20" s="12">
        <v>2983867116</v>
      </c>
      <c r="M20" s="8">
        <f t="shared" si="2"/>
        <v>0</v>
      </c>
      <c r="N20" s="9">
        <f t="shared" si="3"/>
        <v>1</v>
      </c>
      <c r="O20" s="2"/>
      <c r="P20" s="2"/>
      <c r="Q20" s="2"/>
      <c r="R20" s="2"/>
      <c r="S20" s="2"/>
      <c r="T20" s="2"/>
      <c r="U20" s="2"/>
    </row>
    <row r="21" spans="1:21" ht="24.75" customHeight="1" thickTop="1" thickBot="1" x14ac:dyDescent="0.3">
      <c r="A21" s="13" t="s">
        <v>30</v>
      </c>
      <c r="B21" s="13"/>
      <c r="C21" s="13"/>
      <c r="D21" s="13"/>
      <c r="E21" s="13"/>
      <c r="F21" s="13"/>
      <c r="G21" s="13"/>
      <c r="H21" s="13"/>
      <c r="I21" s="14" t="s">
        <v>55</v>
      </c>
      <c r="J21" s="17">
        <f>SUM(J22:J30)</f>
        <v>72672500233.5</v>
      </c>
      <c r="K21" s="17">
        <f t="shared" ref="K21:L21" si="6">SUM(K22:K30)</f>
        <v>71703643418.5</v>
      </c>
      <c r="L21" s="17">
        <f t="shared" si="6"/>
        <v>898762010.5</v>
      </c>
      <c r="M21" s="15">
        <f t="shared" si="2"/>
        <v>71773738223</v>
      </c>
      <c r="N21" s="16">
        <f t="shared" si="3"/>
        <v>1.2367291721245828E-2</v>
      </c>
      <c r="O21" s="2"/>
      <c r="P21" s="2"/>
      <c r="Q21" s="2"/>
      <c r="R21" s="2"/>
      <c r="S21" s="2"/>
      <c r="T21" s="2"/>
      <c r="U21" s="2"/>
    </row>
    <row r="22" spans="1:21" ht="84.75" customHeight="1" thickTop="1" thickBot="1" x14ac:dyDescent="0.3">
      <c r="A22" s="10" t="s">
        <v>30</v>
      </c>
      <c r="B22" s="10" t="s">
        <v>31</v>
      </c>
      <c r="C22" s="10" t="s">
        <v>32</v>
      </c>
      <c r="D22" s="10" t="s">
        <v>33</v>
      </c>
      <c r="E22" s="10"/>
      <c r="F22" s="10" t="s">
        <v>12</v>
      </c>
      <c r="G22" s="10" t="s">
        <v>25</v>
      </c>
      <c r="H22" s="10" t="s">
        <v>14</v>
      </c>
      <c r="I22" s="11" t="s">
        <v>34</v>
      </c>
      <c r="J22" s="12">
        <v>1000000000</v>
      </c>
      <c r="K22" s="12">
        <v>1000000000</v>
      </c>
      <c r="L22" s="12">
        <v>0</v>
      </c>
      <c r="M22" s="8">
        <f t="shared" si="2"/>
        <v>1000000000</v>
      </c>
      <c r="N22" s="9">
        <f t="shared" si="3"/>
        <v>0</v>
      </c>
      <c r="O22" s="2"/>
      <c r="P22" s="2"/>
      <c r="Q22" s="2"/>
      <c r="R22" s="2"/>
      <c r="S22" s="2"/>
      <c r="T22" s="2"/>
      <c r="U22" s="2"/>
    </row>
    <row r="23" spans="1:21" ht="72.75" customHeight="1" thickTop="1" thickBot="1" x14ac:dyDescent="0.3">
      <c r="A23" s="10" t="s">
        <v>30</v>
      </c>
      <c r="B23" s="10" t="s">
        <v>35</v>
      </c>
      <c r="C23" s="10" t="s">
        <v>32</v>
      </c>
      <c r="D23" s="10" t="s">
        <v>36</v>
      </c>
      <c r="E23" s="10" t="s">
        <v>0</v>
      </c>
      <c r="F23" s="10" t="s">
        <v>12</v>
      </c>
      <c r="G23" s="10" t="s">
        <v>37</v>
      </c>
      <c r="H23" s="10" t="s">
        <v>14</v>
      </c>
      <c r="I23" s="11" t="s">
        <v>38</v>
      </c>
      <c r="J23" s="12">
        <v>297456000</v>
      </c>
      <c r="K23" s="12">
        <v>44400000</v>
      </c>
      <c r="L23" s="12">
        <v>44400000</v>
      </c>
      <c r="M23" s="8">
        <f t="shared" si="2"/>
        <v>253056000</v>
      </c>
      <c r="N23" s="9">
        <f t="shared" si="3"/>
        <v>0.14926577376149749</v>
      </c>
      <c r="O23" s="2"/>
      <c r="P23" s="2"/>
      <c r="Q23" s="2"/>
      <c r="R23" s="2"/>
      <c r="S23" s="2"/>
      <c r="T23" s="2"/>
      <c r="U23" s="2"/>
    </row>
    <row r="24" spans="1:21" ht="57" customHeight="1" thickTop="1" thickBot="1" x14ac:dyDescent="0.3">
      <c r="A24" s="10" t="s">
        <v>30</v>
      </c>
      <c r="B24" s="10" t="s">
        <v>35</v>
      </c>
      <c r="C24" s="10" t="s">
        <v>32</v>
      </c>
      <c r="D24" s="10" t="s">
        <v>39</v>
      </c>
      <c r="E24" s="10"/>
      <c r="F24" s="10" t="s">
        <v>12</v>
      </c>
      <c r="G24" s="10" t="s">
        <v>25</v>
      </c>
      <c r="H24" s="10" t="s">
        <v>14</v>
      </c>
      <c r="I24" s="11" t="s">
        <v>40</v>
      </c>
      <c r="J24" s="12">
        <v>689514536.5</v>
      </c>
      <c r="K24" s="12">
        <v>689514536.5</v>
      </c>
      <c r="L24" s="12">
        <v>34514536.5</v>
      </c>
      <c r="M24" s="8">
        <f t="shared" si="2"/>
        <v>655000000</v>
      </c>
      <c r="N24" s="9">
        <f t="shared" si="3"/>
        <v>5.0056285506607297E-2</v>
      </c>
      <c r="O24" s="2"/>
      <c r="P24" s="2"/>
      <c r="Q24" s="2"/>
      <c r="R24" s="2"/>
      <c r="S24" s="2"/>
      <c r="T24" s="2"/>
      <c r="U24" s="2"/>
    </row>
    <row r="25" spans="1:21" ht="51.75" customHeight="1" thickTop="1" thickBot="1" x14ac:dyDescent="0.3">
      <c r="A25" s="10" t="s">
        <v>30</v>
      </c>
      <c r="B25" s="10" t="s">
        <v>35</v>
      </c>
      <c r="C25" s="10" t="s">
        <v>32</v>
      </c>
      <c r="D25" s="10" t="s">
        <v>41</v>
      </c>
      <c r="E25" s="10"/>
      <c r="F25" s="10" t="s">
        <v>12</v>
      </c>
      <c r="G25" s="10" t="s">
        <v>13</v>
      </c>
      <c r="H25" s="10" t="s">
        <v>14</v>
      </c>
      <c r="I25" s="11" t="s">
        <v>42</v>
      </c>
      <c r="J25" s="12">
        <v>29225000</v>
      </c>
      <c r="K25" s="12">
        <v>29225000</v>
      </c>
      <c r="L25" s="12">
        <v>29225000</v>
      </c>
      <c r="M25" s="8">
        <f t="shared" si="2"/>
        <v>0</v>
      </c>
      <c r="N25" s="9">
        <f t="shared" si="3"/>
        <v>1</v>
      </c>
      <c r="O25" s="2"/>
      <c r="P25" s="2"/>
      <c r="Q25" s="2"/>
      <c r="R25" s="2"/>
      <c r="S25" s="2"/>
      <c r="T25" s="2"/>
      <c r="U25" s="2"/>
    </row>
    <row r="26" spans="1:21" ht="52.5" customHeight="1" thickTop="1" thickBot="1" x14ac:dyDescent="0.3">
      <c r="A26" s="10" t="s">
        <v>30</v>
      </c>
      <c r="B26" s="10" t="s">
        <v>35</v>
      </c>
      <c r="C26" s="10" t="s">
        <v>32</v>
      </c>
      <c r="D26" s="10" t="s">
        <v>41</v>
      </c>
      <c r="E26" s="10"/>
      <c r="F26" s="10" t="s">
        <v>12</v>
      </c>
      <c r="G26" s="10" t="s">
        <v>25</v>
      </c>
      <c r="H26" s="10" t="s">
        <v>14</v>
      </c>
      <c r="I26" s="11" t="s">
        <v>42</v>
      </c>
      <c r="J26" s="12">
        <v>27766035.5</v>
      </c>
      <c r="K26" s="12">
        <v>21151684.5</v>
      </c>
      <c r="L26" s="12">
        <v>21151684.5</v>
      </c>
      <c r="M26" s="8">
        <f t="shared" si="2"/>
        <v>6614351</v>
      </c>
      <c r="N26" s="9">
        <f t="shared" si="3"/>
        <v>0.76178266429141461</v>
      </c>
      <c r="O26" s="2"/>
      <c r="P26" s="2"/>
      <c r="Q26" s="2"/>
      <c r="R26" s="2"/>
      <c r="S26" s="2"/>
      <c r="T26" s="2"/>
      <c r="U26" s="2"/>
    </row>
    <row r="27" spans="1:21" ht="57.75" thickTop="1" thickBot="1" x14ac:dyDescent="0.3">
      <c r="A27" s="10" t="s">
        <v>30</v>
      </c>
      <c r="B27" s="10" t="s">
        <v>35</v>
      </c>
      <c r="C27" s="10" t="s">
        <v>32</v>
      </c>
      <c r="D27" s="10" t="s">
        <v>43</v>
      </c>
      <c r="E27" s="10"/>
      <c r="F27" s="10" t="s">
        <v>12</v>
      </c>
      <c r="G27" s="10" t="s">
        <v>25</v>
      </c>
      <c r="H27" s="10" t="s">
        <v>14</v>
      </c>
      <c r="I27" s="11" t="s">
        <v>44</v>
      </c>
      <c r="J27" s="12">
        <v>8944155336</v>
      </c>
      <c r="K27" s="12">
        <v>8944155336</v>
      </c>
      <c r="L27" s="12">
        <v>0</v>
      </c>
      <c r="M27" s="8">
        <f t="shared" si="2"/>
        <v>8944155336</v>
      </c>
      <c r="N27" s="9">
        <f t="shared" si="3"/>
        <v>0</v>
      </c>
      <c r="O27" s="2"/>
      <c r="P27" s="2"/>
      <c r="Q27" s="2"/>
      <c r="R27" s="2"/>
      <c r="S27" s="2"/>
      <c r="T27" s="2"/>
      <c r="U27" s="2"/>
    </row>
    <row r="28" spans="1:21" ht="48.75" customHeight="1" thickTop="1" thickBot="1" x14ac:dyDescent="0.3">
      <c r="A28" s="10" t="s">
        <v>30</v>
      </c>
      <c r="B28" s="10" t="s">
        <v>35</v>
      </c>
      <c r="C28" s="10" t="s">
        <v>32</v>
      </c>
      <c r="D28" s="10" t="s">
        <v>45</v>
      </c>
      <c r="E28" s="10"/>
      <c r="F28" s="10" t="s">
        <v>12</v>
      </c>
      <c r="G28" s="10" t="s">
        <v>25</v>
      </c>
      <c r="H28" s="10" t="s">
        <v>14</v>
      </c>
      <c r="I28" s="11" t="s">
        <v>46</v>
      </c>
      <c r="J28" s="12">
        <v>159160</v>
      </c>
      <c r="K28" s="12">
        <v>159160</v>
      </c>
      <c r="L28" s="12">
        <v>159160</v>
      </c>
      <c r="M28" s="8">
        <f t="shared" si="2"/>
        <v>0</v>
      </c>
      <c r="N28" s="9">
        <f t="shared" si="3"/>
        <v>1</v>
      </c>
      <c r="O28" s="2"/>
      <c r="P28" s="2"/>
      <c r="Q28" s="2"/>
      <c r="R28" s="2"/>
      <c r="S28" s="2"/>
      <c r="T28" s="2"/>
      <c r="U28" s="2"/>
    </row>
    <row r="29" spans="1:21" ht="57.75" thickTop="1" thickBot="1" x14ac:dyDescent="0.3">
      <c r="A29" s="10" t="s">
        <v>30</v>
      </c>
      <c r="B29" s="10" t="s">
        <v>35</v>
      </c>
      <c r="C29" s="10" t="s">
        <v>32</v>
      </c>
      <c r="D29" s="10" t="s">
        <v>47</v>
      </c>
      <c r="E29" s="10"/>
      <c r="F29" s="10" t="s">
        <v>12</v>
      </c>
      <c r="G29" s="10" t="s">
        <v>25</v>
      </c>
      <c r="H29" s="10" t="s">
        <v>14</v>
      </c>
      <c r="I29" s="11" t="s">
        <v>48</v>
      </c>
      <c r="J29" s="12">
        <v>1684224165.5</v>
      </c>
      <c r="K29" s="12">
        <v>975037701.5</v>
      </c>
      <c r="L29" s="12">
        <v>769311629.5</v>
      </c>
      <c r="M29" s="8">
        <f t="shared" si="2"/>
        <v>914912536</v>
      </c>
      <c r="N29" s="9">
        <f t="shared" si="3"/>
        <v>0.45677508092968877</v>
      </c>
      <c r="O29" s="2"/>
      <c r="P29" s="2"/>
      <c r="Q29" s="2"/>
      <c r="R29" s="2"/>
      <c r="S29" s="2"/>
      <c r="T29" s="2"/>
      <c r="U29" s="2"/>
    </row>
    <row r="30" spans="1:21" ht="52.5" customHeight="1" thickTop="1" thickBot="1" x14ac:dyDescent="0.3">
      <c r="A30" s="10" t="s">
        <v>30</v>
      </c>
      <c r="B30" s="10" t="s">
        <v>35</v>
      </c>
      <c r="C30" s="10" t="s">
        <v>32</v>
      </c>
      <c r="D30" s="10" t="s">
        <v>49</v>
      </c>
      <c r="E30" s="10"/>
      <c r="F30" s="10" t="s">
        <v>12</v>
      </c>
      <c r="G30" s="10" t="s">
        <v>13</v>
      </c>
      <c r="H30" s="10" t="s">
        <v>14</v>
      </c>
      <c r="I30" s="11" t="s">
        <v>50</v>
      </c>
      <c r="J30" s="12">
        <v>60000000000</v>
      </c>
      <c r="K30" s="12">
        <v>60000000000</v>
      </c>
      <c r="L30" s="12">
        <v>0</v>
      </c>
      <c r="M30" s="8">
        <f t="shared" si="2"/>
        <v>60000000000</v>
      </c>
      <c r="N30" s="9">
        <f t="shared" si="3"/>
        <v>0</v>
      </c>
      <c r="O30" s="2"/>
      <c r="P30" s="2"/>
      <c r="Q30" s="2"/>
      <c r="R30" s="2"/>
      <c r="S30" s="2"/>
      <c r="T30" s="2"/>
      <c r="U30" s="2"/>
    </row>
    <row r="31" spans="1:21" ht="35.25" thickTop="1" thickBot="1" x14ac:dyDescent="0.3">
      <c r="A31" s="10"/>
      <c r="B31" s="10"/>
      <c r="C31" s="10"/>
      <c r="D31" s="10"/>
      <c r="E31" s="10"/>
      <c r="F31" s="10"/>
      <c r="G31" s="10"/>
      <c r="H31" s="10"/>
      <c r="I31" s="11" t="s">
        <v>60</v>
      </c>
      <c r="J31" s="12">
        <f>+J9+J21</f>
        <v>106950368265.59</v>
      </c>
      <c r="K31" s="12">
        <f t="shared" ref="K31:L31" si="7">+K9+K21</f>
        <v>105547011214.19</v>
      </c>
      <c r="L31" s="12">
        <f t="shared" si="7"/>
        <v>34742129806.189995</v>
      </c>
      <c r="M31" s="8">
        <f>+J31-L31</f>
        <v>72208238459.399994</v>
      </c>
      <c r="N31" s="9">
        <f>+L31/J31</f>
        <v>0.32484347992065643</v>
      </c>
      <c r="O31" s="2"/>
      <c r="P31" s="2"/>
      <c r="Q31" s="2"/>
      <c r="R31" s="2"/>
      <c r="S31" s="2"/>
      <c r="T31" s="2"/>
      <c r="U31" s="2"/>
    </row>
    <row r="32" spans="1:21" ht="15.75" thickTop="1" x14ac:dyDescent="0.25">
      <c r="A32" s="4" t="s">
        <v>61</v>
      </c>
      <c r="B32" s="4"/>
      <c r="C32" s="4"/>
      <c r="D32" s="4"/>
      <c r="E32" s="4"/>
      <c r="F32" s="4"/>
      <c r="G32" s="5"/>
      <c r="H32" s="5"/>
      <c r="I32" s="5"/>
      <c r="J32" s="5"/>
      <c r="K32" s="6"/>
      <c r="L32" s="6"/>
      <c r="M32" s="7"/>
      <c r="N32" s="6"/>
      <c r="O32" s="6"/>
      <c r="P32" s="6"/>
      <c r="Q32" s="6"/>
      <c r="U32" s="2"/>
    </row>
    <row r="33" spans="1:21" x14ac:dyDescent="0.25">
      <c r="A33" s="5" t="s">
        <v>62</v>
      </c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  <c r="M33" s="7"/>
      <c r="N33" s="6"/>
      <c r="O33" s="6"/>
      <c r="P33" s="6"/>
      <c r="Q33" s="6"/>
      <c r="R33" s="2"/>
      <c r="S33" s="2"/>
      <c r="T33" s="2"/>
      <c r="U33" s="2"/>
    </row>
    <row r="34" spans="1:21" x14ac:dyDescent="0.25">
      <c r="A34" s="5" t="s">
        <v>63</v>
      </c>
      <c r="K34" s="6"/>
      <c r="L34" s="6"/>
      <c r="M34" s="7"/>
      <c r="N34" s="6"/>
      <c r="O34" s="6"/>
      <c r="P34" s="6"/>
      <c r="Q34" s="6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S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4">
    <mergeCell ref="A4:N4"/>
    <mergeCell ref="A5:N5"/>
    <mergeCell ref="A6:N6"/>
    <mergeCell ref="L7:N7"/>
  </mergeCells>
  <printOptions horizontalCentered="1"/>
  <pageMargins left="0.78740157480314965" right="0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</vt:lpstr>
      <vt:lpstr>'RESERVAS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2020-06-03T17:49:15Z</cp:lastPrinted>
  <dcterms:created xsi:type="dcterms:W3CDTF">2020-06-01T12:57:58Z</dcterms:created>
  <dcterms:modified xsi:type="dcterms:W3CDTF">2020-06-03T17:49:46Z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