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FEBRERO 2019\PDF\"/>
    </mc:Choice>
  </mc:AlternateContent>
  <bookViews>
    <workbookView xWindow="240" yWindow="120" windowWidth="18060" windowHeight="7050"/>
  </bookViews>
  <sheets>
    <sheet name="RESERVAS UE-3501-01" sheetId="1" r:id="rId1"/>
  </sheets>
  <definedNames>
    <definedName name="_xlnm.Print_Titles" localSheetId="0">'RESERVAS UE-3501-01'!$7:$7</definedName>
  </definedNames>
  <calcPr calcId="152511"/>
</workbook>
</file>

<file path=xl/calcChain.xml><?xml version="1.0" encoding="utf-8"?>
<calcChain xmlns="http://schemas.openxmlformats.org/spreadsheetml/2006/main">
  <c r="N45" i="1" l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4" i="1"/>
  <c r="M14" i="1"/>
  <c r="N12" i="1"/>
  <c r="M12" i="1"/>
  <c r="N11" i="1"/>
  <c r="M11" i="1"/>
  <c r="N10" i="1"/>
  <c r="M10" i="1"/>
  <c r="J23" i="1" l="1"/>
  <c r="J15" i="1"/>
  <c r="J13" i="1"/>
  <c r="L13" i="1"/>
  <c r="K13" i="1"/>
  <c r="J9" i="1"/>
  <c r="J8" i="1" s="1"/>
  <c r="L9" i="1"/>
  <c r="K9" i="1"/>
  <c r="L23" i="1"/>
  <c r="N23" i="1" s="1"/>
  <c r="K23" i="1"/>
  <c r="L15" i="1"/>
  <c r="K15" i="1"/>
  <c r="J46" i="1" l="1"/>
  <c r="N15" i="1"/>
  <c r="N9" i="1"/>
  <c r="N13" i="1"/>
  <c r="K8" i="1"/>
  <c r="K46" i="1" s="1"/>
  <c r="M23" i="1"/>
  <c r="M13" i="1"/>
  <c r="M9" i="1"/>
  <c r="M15" i="1"/>
  <c r="L8" i="1"/>
  <c r="N8" i="1" l="1"/>
  <c r="L46" i="1"/>
  <c r="M8" i="1"/>
  <c r="N46" i="1" l="1"/>
  <c r="M46" i="1"/>
</calcChain>
</file>

<file path=xl/sharedStrings.xml><?xml version="1.0" encoding="utf-8"?>
<sst xmlns="http://schemas.openxmlformats.org/spreadsheetml/2006/main" count="315" uniqueCount="87">
  <si>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</si>
  <si>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</si>
  <si>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</si>
  <si>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</si>
  <si>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</si>
  <si>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</si>
  <si>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</si>
  <si>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</si>
  <si>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</si>
  <si>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</si>
  <si>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</si>
  <si>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</si>
  <si>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</si>
  <si>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</si>
  <si>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</si>
  <si>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</si>
  <si>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</si>
  <si>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</si>
  <si>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</si>
  <si>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</si>
  <si>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</si>
  <si>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</si>
  <si>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</si>
  <si>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</si>
  <si>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</si>
  <si>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</si>
  <si>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</si>
  <si>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</si>
  <si>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</si>
  <si>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</si>
  <si>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</si>
  <si>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</si>
  <si>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</si>
  <si>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</si>
  <si>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029</t>
  </si>
  <si>
    <t>RECURSOS AL FONDO FILMICO COLOMBIA (FFC) - LEY 1556 DE 2012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</si>
  <si>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</si>
  <si>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</si>
  <si>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</si>
  <si>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</si>
  <si>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</si>
  <si>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</si>
  <si>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</t>
  </si>
  <si>
    <t>11</t>
  </si>
  <si>
    <t>APOYO A PROYECTOS DEL FONDO DE MODERNIZACIÓN E INNOVACIÓN PARA LAS MICRO, PEQUEÑAS Y MEDIANAS EMPRESAS EN COLOMBIA</t>
  </si>
  <si>
    <t>APOYO A LA PROMOCION Y COMPETITIVIDAD TURISTICA LEY 1101 DE 2006 ANIVEL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</si>
  <si>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</si>
  <si>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</si>
  <si>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</si>
  <si>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</si>
  <si>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</si>
  <si>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</si>
  <si>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</si>
  <si>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</si>
  <si>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</si>
  <si>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</si>
  <si>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</si>
  <si>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</si>
  <si>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</si>
  <si>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</si>
  <si>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</si>
  <si>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</si>
  <si>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</si>
  <si>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</si>
  <si>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</si>
  <si>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</si>
  <si>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GESTIÓN MISIONAL DEL MINISTERIO DE COMERCIO, INDUSTRIA Y TURISMO A NIVEL  NACIONAL</t>
  </si>
  <si>
    <t>GASTOS DE PERSONAL</t>
  </si>
  <si>
    <t xml:space="preserve">ADQUISICIÓN DE BIENES Y SERVICIOS </t>
  </si>
  <si>
    <t>TRANSFERENCIAS CORRIENTES</t>
  </si>
  <si>
    <t xml:space="preserve">GASTOS DE INVERSIÓN </t>
  </si>
  <si>
    <t>GASTOS DE FUNCIONAMIENTO</t>
  </si>
  <si>
    <t>MINISTERIO DE COMERCIO INDUSTRIA Y TURISMO</t>
  </si>
  <si>
    <t>EJECUCIÓN RESERVAS PRESUPUESTALES ACUMULADAS 2018 CON CORTE AL 28 DE FEBRERO DE 2019</t>
  </si>
  <si>
    <t xml:space="preserve">UNIDAD EJECUTORA 3501-01 GESTIÓN GENERAL </t>
  </si>
  <si>
    <t>COMPROMISO ($)</t>
  </si>
  <si>
    <t>OBLIGACIÓN ($)</t>
  </si>
  <si>
    <t>PAGOS ($)</t>
  </si>
  <si>
    <t>COMPROMISOS SIN PAGAR ($)</t>
  </si>
  <si>
    <t>PAGO/ COMP (%)</t>
  </si>
  <si>
    <t>FECHA DE GENERACIÓN : MARZO 04 DE 2019</t>
  </si>
  <si>
    <t xml:space="preserve">Fuente : Sistema Integrado de Información Financiera SIIF Nación </t>
  </si>
  <si>
    <t xml:space="preserve">TOTAL EJECUCIÓN RESERVAS PRESUPUESTALES 2018 CON CORTE AL 28 DE FEBRERO DE 2019 </t>
  </si>
  <si>
    <r>
      <rPr>
        <b/>
        <sz val="6"/>
        <rFont val="Arial"/>
        <family val="2"/>
      </rPr>
      <t>Nota 3</t>
    </r>
    <r>
      <rPr>
        <sz val="6"/>
        <rFont val="Arial"/>
        <family val="2"/>
      </rPr>
      <t>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  </r>
  </si>
  <si>
    <r>
      <rPr>
        <b/>
        <sz val="6"/>
        <color rgb="FF000000"/>
        <rFont val="Arial"/>
        <family val="2"/>
      </rPr>
      <t>Nota 2</t>
    </r>
    <r>
      <rPr>
        <sz val="6"/>
        <color rgb="FF000000"/>
        <rFont val="Arial"/>
        <family val="2"/>
      </rPr>
      <t>: Decreto No. 2467 del 28 de Diciembre de 2018 " Por el cual se liquida el Presupuesto General de la Nación para la vigencia fiscal de 2019, se detallan las apropiaciones y se clasifican y definen los gastos"</t>
    </r>
  </si>
  <si>
    <r>
      <rPr>
        <b/>
        <sz val="6"/>
        <color rgb="FF000000"/>
        <rFont val="Arial"/>
        <family val="2"/>
      </rPr>
      <t>Nota 1</t>
    </r>
    <r>
      <rPr>
        <sz val="6"/>
        <color rgb="FF000000"/>
        <rFont val="Arial"/>
        <family val="2"/>
      </rPr>
      <t>:  Ley No. 1940 del 26 de Noviembre de 2018 " Por la cual se decreta el presupuesto de rentas y recursos de capital y ley de apropiaciones para la vigencia fiscal del 1° de Enero al 31 de Diciembre de 2019"</t>
    </r>
  </si>
  <si>
    <r>
      <rPr>
        <b/>
        <sz val="6"/>
        <rFont val="Arial"/>
        <family val="2"/>
      </rPr>
      <t xml:space="preserve">Nota </t>
    </r>
    <r>
      <rPr>
        <sz val="6"/>
        <rFont val="Arial"/>
        <family val="2"/>
      </rPr>
      <t xml:space="preserve">4: Resolución 0010 del 7 de marzo de 2018 " Por la cual se establece el Catálogo de Clasificación Presupuestal y se dictan otras disposiciones para su administración"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</si>
</sst>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4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4" fontId="1" fillId="0" borderId="0" xfId="0" applyNumberFormat="1" applyFont="1" applyFill="1" applyBorder="1"/>
    <xf numFmtId="1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5" fontId="2" fillId="0" borderId="1" xfId="0" applyNumberFormat="1" applyFont="1" applyFill="1" applyBorder="1" applyAlignment="1">
      <alignment vertical="center" wrapText="1" readingOrder="1"/>
    </xf>
    <xf numFmtId="4" fontId="4" fillId="0" borderId="1" xfId="0" applyNumberFormat="1" applyFont="1" applyFill="1" applyBorder="1" applyAlignment="1">
      <alignment vertical="center" wrapText="1" readingOrder="1"/>
    </xf>
    <xf numFmtId="10" fontId="4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10" fontId="6" fillId="2" borderId="1" xfId="0" applyNumberFormat="1" applyFont="1" applyFill="1" applyBorder="1" applyAlignment="1">
      <alignment horizontal="centerContinuous" vertical="center" wrapText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  <xf numFmtId="164" fontId="2" fillId="3" borderId="1" xfId="0" applyNumberFormat="1" applyFont="1" applyFill="1" applyBorder="1" applyAlignment="1">
      <alignment vertical="center" wrapText="1" readingOrder="1"/>
    </xf>
    <xf numFmtId="4" fontId="5" fillId="3" borderId="1" xfId="0" applyNumberFormat="1" applyFont="1" applyFill="1" applyBorder="1" applyAlignment="1">
      <alignment vertical="center" wrapText="1" readingOrder="1"/>
    </xf>
    <xf numFmtId="10" fontId="5" fillId="3" borderId="1" xfId="0" applyNumberFormat="1" applyFont="1" applyFill="1" applyBorder="1" applyAlignment="1">
      <alignment vertical="center" wrapText="1" readingOrder="1"/>
    </xf>
    <xf numFmtId="0" fontId="9" fillId="0" borderId="0" xfId="0" applyFont="1"/>
    <xf numFmtId="0" fontId="9" fillId="0" borderId="0" xfId="0" applyFont="1" applyAlignment="1">
      <alignment horizontal="left" readingOrder="1"/>
    </xf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vertical="center" wrapText="1" readingOrder="1"/>
    </xf>
    <xf numFmtId="4" fontId="4" fillId="0" borderId="3" xfId="0" applyNumberFormat="1" applyFont="1" applyFill="1" applyBorder="1" applyAlignment="1">
      <alignment vertical="center" wrapText="1" readingOrder="1"/>
    </xf>
    <xf numFmtId="10" fontId="4" fillId="0" borderId="3" xfId="0" applyNumberFormat="1" applyFont="1" applyFill="1" applyBorder="1" applyAlignment="1">
      <alignment vertical="center" wrapText="1" readingOrder="1"/>
    </xf>
    <xf numFmtId="0" fontId="3" fillId="3" borderId="0" xfId="0" applyNumberFormat="1" applyFont="1" applyFill="1" applyBorder="1" applyAlignment="1">
      <alignment horizontal="center" vertical="center" wrapText="1" readingOrder="1"/>
    </xf>
    <xf numFmtId="0" fontId="3" fillId="3" borderId="0" xfId="0" applyNumberFormat="1" applyFont="1" applyFill="1" applyBorder="1" applyAlignment="1">
      <alignment horizontal="left" vertical="center" wrapText="1" readingOrder="1"/>
    </xf>
    <xf numFmtId="164" fontId="3" fillId="3" borderId="0" xfId="0" applyNumberFormat="1" applyFont="1" applyFill="1" applyBorder="1" applyAlignment="1">
      <alignment vertical="center" wrapText="1" readingOrder="1"/>
    </xf>
    <xf numFmtId="4" fontId="4" fillId="3" borderId="0" xfId="0" applyNumberFormat="1" applyFont="1" applyFill="1" applyBorder="1" applyAlignment="1">
      <alignment vertical="center" wrapText="1" readingOrder="1"/>
    </xf>
    <xf numFmtId="10" fontId="4" fillId="3" borderId="0" xfId="0" applyNumberFormat="1" applyFont="1" applyFill="1" applyBorder="1" applyAlignment="1">
      <alignment vertical="center" wrapText="1" readingOrder="1"/>
    </xf>
    <xf numFmtId="0" fontId="12" fillId="0" borderId="0" xfId="0" applyFont="1" applyFill="1" applyBorder="1"/>
    <xf numFmtId="0" fontId="14" fillId="0" borderId="0" xfId="0" applyFont="1"/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 readingOrder="1"/>
    </xf>
    <xf numFmtId="10" fontId="5" fillId="0" borderId="1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238125</xdr:colOff>
      <xdr:row>2</xdr:row>
      <xdr:rowOff>171450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showGridLines="0" tabSelected="1" topLeftCell="A17" workbookViewId="0">
      <selection activeCell="N26" sqref="N26"/>
    </sheetView>
  </sheetViews>
  <sheetFormatPr baseColWidth="10" defaultRowHeight="15"/>
  <cols>
    <col min="1" max="1" width="4.5703125" customWidth="1"/>
    <col min="2" max="5" width="5.42578125" customWidth="1"/>
    <col min="6" max="6" width="7.5703125" customWidth="1"/>
    <col min="7" max="7" width="4.5703125" customWidth="1"/>
    <col min="8" max="8" width="4.7109375" customWidth="1"/>
    <col min="9" max="9" width="46.42578125" customWidth="1"/>
    <col min="10" max="10" width="17.85546875" customWidth="1"/>
    <col min="11" max="11" width="18" customWidth="1"/>
    <col min="12" max="12" width="16.5703125" customWidth="1"/>
    <col min="13" max="13" width="15.7109375" customWidth="1"/>
    <col min="14" max="14" width="8.5703125" style="3" customWidth="1"/>
  </cols>
  <sheetData>
    <row r="1" spans="1:14" ht="15.7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41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>
      <c r="A3" s="41" t="s">
        <v>72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.75">
      <c r="A4" s="41" t="s">
        <v>73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5.75">
      <c r="A5" s="41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39" t="s">
        <v>80</v>
      </c>
      <c r="M6" s="40"/>
      <c r="N6" s="40"/>
    </row>
    <row r="7" spans="1:14" ht="43.5" customHeight="1" thickTop="1" thickBot="1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75</v>
      </c>
      <c r="K7" s="12" t="s">
        <v>76</v>
      </c>
      <c r="L7" s="12" t="s">
        <v>77</v>
      </c>
      <c r="M7" s="13" t="s">
        <v>78</v>
      </c>
      <c r="N7" s="14" t="s">
        <v>79</v>
      </c>
    </row>
    <row r="8" spans="1:14" ht="35.1" customHeight="1" thickTop="1" thickBot="1">
      <c r="A8" s="4" t="s">
        <v>10</v>
      </c>
      <c r="B8" s="4"/>
      <c r="C8" s="4"/>
      <c r="D8" s="4"/>
      <c r="E8" s="4"/>
      <c r="F8" s="4"/>
      <c r="G8" s="4"/>
      <c r="H8" s="4"/>
      <c r="I8" s="5" t="s">
        <v>71</v>
      </c>
      <c r="J8" s="8">
        <f>+J9+J13+J15</f>
        <v>11736677991.389999</v>
      </c>
      <c r="K8" s="8">
        <f t="shared" ref="K8:L8" si="0">+K9+K13+K15</f>
        <v>11732021627.130001</v>
      </c>
      <c r="L8" s="8">
        <f t="shared" si="0"/>
        <v>11624611122.450001</v>
      </c>
      <c r="M8" s="44">
        <f>+J8-L8</f>
        <v>112066868.93999863</v>
      </c>
      <c r="N8" s="45">
        <f>+L8/J8</f>
        <v>0.99045156823572988</v>
      </c>
    </row>
    <row r="9" spans="1:14" ht="35.1" customHeight="1" thickTop="1" thickBot="1">
      <c r="A9" s="15" t="s">
        <v>10</v>
      </c>
      <c r="B9" s="15"/>
      <c r="C9" s="15"/>
      <c r="D9" s="15"/>
      <c r="E9" s="15"/>
      <c r="F9" s="15"/>
      <c r="G9" s="15"/>
      <c r="H9" s="15"/>
      <c r="I9" s="16" t="s">
        <v>67</v>
      </c>
      <c r="J9" s="17">
        <f>SUM(J10:J12)</f>
        <v>390733618.97999996</v>
      </c>
      <c r="K9" s="17">
        <f t="shared" ref="K9:L9" si="1">SUM(K10:K12)</f>
        <v>390733618.97999996</v>
      </c>
      <c r="L9" s="17">
        <f t="shared" si="1"/>
        <v>390733618.97999996</v>
      </c>
      <c r="M9" s="18">
        <f t="shared" ref="M9:M45" si="2">+J9-L9</f>
        <v>0</v>
      </c>
      <c r="N9" s="19">
        <f t="shared" ref="N9:N45" si="3">+L9/J9</f>
        <v>1</v>
      </c>
    </row>
    <row r="10" spans="1:14" ht="35.1" customHeight="1" thickTop="1" thickBot="1">
      <c r="A10" s="6" t="s">
        <v>10</v>
      </c>
      <c r="B10" s="6" t="s">
        <v>11</v>
      </c>
      <c r="C10" s="6" t="s">
        <v>11</v>
      </c>
      <c r="D10" s="6" t="s">
        <v>11</v>
      </c>
      <c r="E10" s="6"/>
      <c r="F10" s="6" t="s">
        <v>12</v>
      </c>
      <c r="G10" s="6" t="s">
        <v>13</v>
      </c>
      <c r="H10" s="6" t="s">
        <v>14</v>
      </c>
      <c r="I10" s="7" t="s">
        <v>15</v>
      </c>
      <c r="J10" s="11">
        <v>91477726.079999998</v>
      </c>
      <c r="K10" s="11">
        <v>91477726.079999998</v>
      </c>
      <c r="L10" s="11">
        <v>91477726.079999998</v>
      </c>
      <c r="M10" s="9">
        <f t="shared" si="2"/>
        <v>0</v>
      </c>
      <c r="N10" s="10">
        <f t="shared" si="3"/>
        <v>1</v>
      </c>
    </row>
    <row r="11" spans="1:14" ht="35.1" customHeight="1" thickTop="1" thickBot="1">
      <c r="A11" s="6" t="s">
        <v>10</v>
      </c>
      <c r="B11" s="6" t="s">
        <v>11</v>
      </c>
      <c r="C11" s="6" t="s">
        <v>11</v>
      </c>
      <c r="D11" s="6" t="s">
        <v>16</v>
      </c>
      <c r="E11" s="6"/>
      <c r="F11" s="6" t="s">
        <v>12</v>
      </c>
      <c r="G11" s="6" t="s">
        <v>13</v>
      </c>
      <c r="H11" s="6" t="s">
        <v>14</v>
      </c>
      <c r="I11" s="7" t="s">
        <v>17</v>
      </c>
      <c r="J11" s="11">
        <v>282092875</v>
      </c>
      <c r="K11" s="11">
        <v>282092875</v>
      </c>
      <c r="L11" s="11">
        <v>282092875</v>
      </c>
      <c r="M11" s="9">
        <f t="shared" si="2"/>
        <v>0</v>
      </c>
      <c r="N11" s="10">
        <f t="shared" si="3"/>
        <v>1</v>
      </c>
    </row>
    <row r="12" spans="1:14" ht="35.1" customHeight="1" thickTop="1" thickBot="1">
      <c r="A12" s="6" t="s">
        <v>10</v>
      </c>
      <c r="B12" s="6" t="s">
        <v>11</v>
      </c>
      <c r="C12" s="6" t="s">
        <v>11</v>
      </c>
      <c r="D12" s="6" t="s">
        <v>18</v>
      </c>
      <c r="E12" s="6"/>
      <c r="F12" s="6" t="s">
        <v>12</v>
      </c>
      <c r="G12" s="6" t="s">
        <v>13</v>
      </c>
      <c r="H12" s="6" t="s">
        <v>14</v>
      </c>
      <c r="I12" s="7" t="s">
        <v>19</v>
      </c>
      <c r="J12" s="11">
        <v>17163017.899999999</v>
      </c>
      <c r="K12" s="11">
        <v>17163017.899999999</v>
      </c>
      <c r="L12" s="11">
        <v>17163017.899999999</v>
      </c>
      <c r="M12" s="9">
        <f t="shared" si="2"/>
        <v>0</v>
      </c>
      <c r="N12" s="10">
        <f t="shared" si="3"/>
        <v>1</v>
      </c>
    </row>
    <row r="13" spans="1:14" ht="35.1" customHeight="1" thickTop="1" thickBot="1">
      <c r="A13" s="15" t="s">
        <v>10</v>
      </c>
      <c r="B13" s="15"/>
      <c r="C13" s="15"/>
      <c r="D13" s="15"/>
      <c r="E13" s="15"/>
      <c r="F13" s="15"/>
      <c r="G13" s="15"/>
      <c r="H13" s="15"/>
      <c r="I13" s="16" t="s">
        <v>68</v>
      </c>
      <c r="J13" s="17">
        <f>+J14</f>
        <v>1360547612.4100001</v>
      </c>
      <c r="K13" s="17">
        <f t="shared" ref="K13:L13" si="4">+K14</f>
        <v>1355891248.1500001</v>
      </c>
      <c r="L13" s="17">
        <f t="shared" si="4"/>
        <v>1248480743.47</v>
      </c>
      <c r="M13" s="18">
        <f t="shared" si="2"/>
        <v>112066868.94000006</v>
      </c>
      <c r="N13" s="19">
        <f t="shared" si="3"/>
        <v>0.91763105684960855</v>
      </c>
    </row>
    <row r="14" spans="1:14" ht="35.1" customHeight="1" thickTop="1" thickBot="1">
      <c r="A14" s="6" t="s">
        <v>10</v>
      </c>
      <c r="B14" s="6" t="s">
        <v>16</v>
      </c>
      <c r="C14" s="6" t="s">
        <v>16</v>
      </c>
      <c r="D14" s="6"/>
      <c r="E14" s="6"/>
      <c r="F14" s="6" t="s">
        <v>12</v>
      </c>
      <c r="G14" s="6" t="s">
        <v>13</v>
      </c>
      <c r="H14" s="6" t="s">
        <v>14</v>
      </c>
      <c r="I14" s="7" t="s">
        <v>20</v>
      </c>
      <c r="J14" s="11">
        <v>1360547612.4100001</v>
      </c>
      <c r="K14" s="11">
        <v>1355891248.1500001</v>
      </c>
      <c r="L14" s="11">
        <v>1248480743.47</v>
      </c>
      <c r="M14" s="9">
        <f t="shared" si="2"/>
        <v>112066868.94000006</v>
      </c>
      <c r="N14" s="10">
        <f t="shared" si="3"/>
        <v>0.91763105684960855</v>
      </c>
    </row>
    <row r="15" spans="1:14" ht="35.1" customHeight="1" thickTop="1" thickBot="1">
      <c r="A15" s="15" t="s">
        <v>10</v>
      </c>
      <c r="B15" s="15"/>
      <c r="C15" s="15"/>
      <c r="D15" s="15"/>
      <c r="E15" s="15"/>
      <c r="F15" s="15"/>
      <c r="G15" s="15"/>
      <c r="H15" s="15"/>
      <c r="I15" s="16" t="s">
        <v>69</v>
      </c>
      <c r="J15" s="17">
        <f>SUM(J16:J22)</f>
        <v>9985396760</v>
      </c>
      <c r="K15" s="17">
        <f t="shared" ref="K15:L15" si="5">SUM(K16:K22)</f>
        <v>9985396760</v>
      </c>
      <c r="L15" s="17">
        <f t="shared" si="5"/>
        <v>9985396760</v>
      </c>
      <c r="M15" s="18">
        <f t="shared" si="2"/>
        <v>0</v>
      </c>
      <c r="N15" s="19">
        <f t="shared" si="3"/>
        <v>1</v>
      </c>
    </row>
    <row r="16" spans="1:14" ht="57" customHeight="1" thickTop="1" thickBot="1">
      <c r="A16" s="6" t="s">
        <v>10</v>
      </c>
      <c r="B16" s="6" t="s">
        <v>18</v>
      </c>
      <c r="C16" s="6" t="s">
        <v>11</v>
      </c>
      <c r="D16" s="6" t="s">
        <v>11</v>
      </c>
      <c r="E16" s="6" t="s">
        <v>21</v>
      </c>
      <c r="F16" s="6" t="s">
        <v>12</v>
      </c>
      <c r="G16" s="6" t="s">
        <v>13</v>
      </c>
      <c r="H16" s="6" t="s">
        <v>14</v>
      </c>
      <c r="I16" s="7" t="s">
        <v>22</v>
      </c>
      <c r="J16" s="11">
        <v>300000000</v>
      </c>
      <c r="K16" s="11">
        <v>300000000</v>
      </c>
      <c r="L16" s="11">
        <v>300000000</v>
      </c>
      <c r="M16" s="9">
        <f t="shared" si="2"/>
        <v>0</v>
      </c>
      <c r="N16" s="10">
        <f t="shared" si="3"/>
        <v>1</v>
      </c>
    </row>
    <row r="17" spans="1:14" ht="57" customHeight="1" thickTop="1" thickBot="1">
      <c r="A17" s="6" t="s">
        <v>10</v>
      </c>
      <c r="B17" s="6" t="s">
        <v>18</v>
      </c>
      <c r="C17" s="6" t="s">
        <v>16</v>
      </c>
      <c r="D17" s="6" t="s">
        <v>16</v>
      </c>
      <c r="E17" s="6" t="s">
        <v>23</v>
      </c>
      <c r="F17" s="6" t="s">
        <v>12</v>
      </c>
      <c r="G17" s="6" t="s">
        <v>13</v>
      </c>
      <c r="H17" s="6" t="s">
        <v>14</v>
      </c>
      <c r="I17" s="7" t="s">
        <v>24</v>
      </c>
      <c r="J17" s="11">
        <v>30435723</v>
      </c>
      <c r="K17" s="11">
        <v>30435723</v>
      </c>
      <c r="L17" s="11">
        <v>30435723</v>
      </c>
      <c r="M17" s="9">
        <f t="shared" si="2"/>
        <v>0</v>
      </c>
      <c r="N17" s="10">
        <f t="shared" si="3"/>
        <v>1</v>
      </c>
    </row>
    <row r="18" spans="1:14" ht="57" customHeight="1" thickTop="1" thickBot="1">
      <c r="A18" s="6" t="s">
        <v>10</v>
      </c>
      <c r="B18" s="6" t="s">
        <v>18</v>
      </c>
      <c r="C18" s="6" t="s">
        <v>16</v>
      </c>
      <c r="D18" s="6" t="s">
        <v>16</v>
      </c>
      <c r="E18" s="6" t="s">
        <v>25</v>
      </c>
      <c r="F18" s="6" t="s">
        <v>12</v>
      </c>
      <c r="G18" s="6" t="s">
        <v>13</v>
      </c>
      <c r="H18" s="6" t="s">
        <v>14</v>
      </c>
      <c r="I18" s="7" t="s">
        <v>26</v>
      </c>
      <c r="J18" s="11">
        <v>92511332</v>
      </c>
      <c r="K18" s="11">
        <v>92511332</v>
      </c>
      <c r="L18" s="11">
        <v>92511332</v>
      </c>
      <c r="M18" s="9">
        <f t="shared" si="2"/>
        <v>0</v>
      </c>
      <c r="N18" s="10">
        <f t="shared" si="3"/>
        <v>1</v>
      </c>
    </row>
    <row r="19" spans="1:14" ht="57" customHeight="1" thickTop="1" thickBot="1">
      <c r="A19" s="6" t="s">
        <v>10</v>
      </c>
      <c r="B19" s="6" t="s">
        <v>18</v>
      </c>
      <c r="C19" s="6" t="s">
        <v>16</v>
      </c>
      <c r="D19" s="6" t="s">
        <v>16</v>
      </c>
      <c r="E19" s="6" t="s">
        <v>27</v>
      </c>
      <c r="F19" s="6" t="s">
        <v>12</v>
      </c>
      <c r="G19" s="6" t="s">
        <v>13</v>
      </c>
      <c r="H19" s="6" t="s">
        <v>14</v>
      </c>
      <c r="I19" s="7" t="s">
        <v>28</v>
      </c>
      <c r="J19" s="11">
        <v>364214880</v>
      </c>
      <c r="K19" s="11">
        <v>364214880</v>
      </c>
      <c r="L19" s="11">
        <v>364214880</v>
      </c>
      <c r="M19" s="9">
        <f t="shared" si="2"/>
        <v>0</v>
      </c>
      <c r="N19" s="10">
        <f t="shared" si="3"/>
        <v>1</v>
      </c>
    </row>
    <row r="20" spans="1:14" ht="57" customHeight="1" thickTop="1" thickBot="1">
      <c r="A20" s="6" t="s">
        <v>10</v>
      </c>
      <c r="B20" s="6" t="s">
        <v>18</v>
      </c>
      <c r="C20" s="6" t="s">
        <v>16</v>
      </c>
      <c r="D20" s="6" t="s">
        <v>16</v>
      </c>
      <c r="E20" s="6" t="s">
        <v>29</v>
      </c>
      <c r="F20" s="6" t="s">
        <v>12</v>
      </c>
      <c r="G20" s="6" t="s">
        <v>13</v>
      </c>
      <c r="H20" s="6" t="s">
        <v>14</v>
      </c>
      <c r="I20" s="7" t="s">
        <v>30</v>
      </c>
      <c r="J20" s="11">
        <v>5598165900</v>
      </c>
      <c r="K20" s="11">
        <v>5598165900</v>
      </c>
      <c r="L20" s="11">
        <v>5598165900</v>
      </c>
      <c r="M20" s="9">
        <f t="shared" si="2"/>
        <v>0</v>
      </c>
      <c r="N20" s="10">
        <f t="shared" si="3"/>
        <v>1</v>
      </c>
    </row>
    <row r="21" spans="1:14" ht="57" customHeight="1" thickTop="1" thickBot="1">
      <c r="A21" s="6" t="s">
        <v>10</v>
      </c>
      <c r="B21" s="6" t="s">
        <v>18</v>
      </c>
      <c r="C21" s="6" t="s">
        <v>16</v>
      </c>
      <c r="D21" s="6" t="s">
        <v>16</v>
      </c>
      <c r="E21" s="6" t="s">
        <v>31</v>
      </c>
      <c r="F21" s="6" t="s">
        <v>12</v>
      </c>
      <c r="G21" s="6" t="s">
        <v>13</v>
      </c>
      <c r="H21" s="6" t="s">
        <v>14</v>
      </c>
      <c r="I21" s="7" t="s">
        <v>32</v>
      </c>
      <c r="J21" s="11">
        <v>2355068925</v>
      </c>
      <c r="K21" s="11">
        <v>2355068925</v>
      </c>
      <c r="L21" s="11">
        <v>2355068925</v>
      </c>
      <c r="M21" s="9">
        <f t="shared" si="2"/>
        <v>0</v>
      </c>
      <c r="N21" s="10">
        <f t="shared" si="3"/>
        <v>1</v>
      </c>
    </row>
    <row r="22" spans="1:14" ht="57" customHeight="1" thickTop="1" thickBot="1">
      <c r="A22" s="6" t="s">
        <v>10</v>
      </c>
      <c r="B22" s="6" t="s">
        <v>18</v>
      </c>
      <c r="C22" s="6" t="s">
        <v>18</v>
      </c>
      <c r="D22" s="6" t="s">
        <v>33</v>
      </c>
      <c r="E22" s="6" t="s">
        <v>34</v>
      </c>
      <c r="F22" s="6" t="s">
        <v>12</v>
      </c>
      <c r="G22" s="6" t="s">
        <v>13</v>
      </c>
      <c r="H22" s="6" t="s">
        <v>14</v>
      </c>
      <c r="I22" s="7" t="s">
        <v>35</v>
      </c>
      <c r="J22" s="11">
        <v>1245000000</v>
      </c>
      <c r="K22" s="11">
        <v>1245000000</v>
      </c>
      <c r="L22" s="11">
        <v>1245000000</v>
      </c>
      <c r="M22" s="9">
        <f t="shared" si="2"/>
        <v>0</v>
      </c>
      <c r="N22" s="10">
        <f t="shared" si="3"/>
        <v>1</v>
      </c>
    </row>
    <row r="23" spans="1:14" ht="39.75" customHeight="1" thickTop="1" thickBot="1">
      <c r="A23" s="15" t="s">
        <v>36</v>
      </c>
      <c r="B23" s="15"/>
      <c r="C23" s="15"/>
      <c r="D23" s="15"/>
      <c r="E23" s="15"/>
      <c r="F23" s="15"/>
      <c r="G23" s="15"/>
      <c r="H23" s="15"/>
      <c r="I23" s="16" t="s">
        <v>70</v>
      </c>
      <c r="J23" s="17">
        <f>SUM(J24:J45)</f>
        <v>65786656354.190002</v>
      </c>
      <c r="K23" s="17">
        <f t="shared" ref="K23:L23" si="6">SUM(K24:K45)</f>
        <v>12307092970.17</v>
      </c>
      <c r="L23" s="17">
        <f t="shared" si="6"/>
        <v>10968231513.5</v>
      </c>
      <c r="M23" s="18">
        <f t="shared" si="2"/>
        <v>54818424840.690002</v>
      </c>
      <c r="N23" s="19">
        <f t="shared" si="3"/>
        <v>0.16672425870753993</v>
      </c>
    </row>
    <row r="24" spans="1:14" ht="86.25" customHeight="1" thickTop="1" thickBot="1">
      <c r="A24" s="6" t="s">
        <v>36</v>
      </c>
      <c r="B24" s="6" t="s">
        <v>37</v>
      </c>
      <c r="C24" s="6" t="s">
        <v>38</v>
      </c>
      <c r="D24" s="6" t="s">
        <v>39</v>
      </c>
      <c r="E24" s="6"/>
      <c r="F24" s="6" t="s">
        <v>12</v>
      </c>
      <c r="G24" s="6" t="s">
        <v>13</v>
      </c>
      <c r="H24" s="6" t="s">
        <v>14</v>
      </c>
      <c r="I24" s="7" t="s">
        <v>40</v>
      </c>
      <c r="J24" s="11">
        <v>184236683.66999999</v>
      </c>
      <c r="K24" s="11">
        <v>176801847</v>
      </c>
      <c r="L24" s="11">
        <v>176801847</v>
      </c>
      <c r="M24" s="9">
        <f t="shared" si="2"/>
        <v>7434836.6699999869</v>
      </c>
      <c r="N24" s="10">
        <f t="shared" si="3"/>
        <v>0.95964518834198587</v>
      </c>
    </row>
    <row r="25" spans="1:14" ht="57" customHeight="1" thickTop="1" thickBot="1">
      <c r="A25" s="6" t="s">
        <v>36</v>
      </c>
      <c r="B25" s="6" t="s">
        <v>41</v>
      </c>
      <c r="C25" s="6" t="s">
        <v>38</v>
      </c>
      <c r="D25" s="6" t="s">
        <v>42</v>
      </c>
      <c r="E25" s="6"/>
      <c r="F25" s="6" t="s">
        <v>12</v>
      </c>
      <c r="G25" s="6" t="s">
        <v>43</v>
      </c>
      <c r="H25" s="6" t="s">
        <v>14</v>
      </c>
      <c r="I25" s="7" t="s">
        <v>44</v>
      </c>
      <c r="J25" s="11">
        <v>2000000000</v>
      </c>
      <c r="K25" s="11">
        <v>2000000000</v>
      </c>
      <c r="L25" s="11">
        <v>2000000000</v>
      </c>
      <c r="M25" s="9">
        <f t="shared" si="2"/>
        <v>0</v>
      </c>
      <c r="N25" s="10">
        <f t="shared" si="3"/>
        <v>1</v>
      </c>
    </row>
    <row r="26" spans="1:14" ht="57" customHeight="1" thickTop="1" thickBot="1">
      <c r="A26" s="6" t="s">
        <v>36</v>
      </c>
      <c r="B26" s="6" t="s">
        <v>41</v>
      </c>
      <c r="C26" s="6" t="s">
        <v>38</v>
      </c>
      <c r="D26" s="6" t="s">
        <v>39</v>
      </c>
      <c r="E26" s="6"/>
      <c r="F26" s="6" t="s">
        <v>12</v>
      </c>
      <c r="G26" s="6" t="s">
        <v>13</v>
      </c>
      <c r="H26" s="6" t="s">
        <v>14</v>
      </c>
      <c r="I26" s="7" t="s">
        <v>45</v>
      </c>
      <c r="J26" s="11">
        <v>43837048434</v>
      </c>
      <c r="K26" s="11">
        <v>0</v>
      </c>
      <c r="L26" s="11">
        <v>0</v>
      </c>
      <c r="M26" s="9">
        <f t="shared" si="2"/>
        <v>43837048434</v>
      </c>
      <c r="N26" s="10">
        <f t="shared" si="3"/>
        <v>0</v>
      </c>
    </row>
    <row r="27" spans="1:14" ht="57" customHeight="1" thickTop="1" thickBot="1">
      <c r="A27" s="6" t="s">
        <v>36</v>
      </c>
      <c r="B27" s="6" t="s">
        <v>41</v>
      </c>
      <c r="C27" s="6" t="s">
        <v>38</v>
      </c>
      <c r="D27" s="6" t="s">
        <v>46</v>
      </c>
      <c r="E27" s="6"/>
      <c r="F27" s="6" t="s">
        <v>12</v>
      </c>
      <c r="G27" s="6" t="s">
        <v>13</v>
      </c>
      <c r="H27" s="6" t="s">
        <v>14</v>
      </c>
      <c r="I27" s="7" t="s">
        <v>47</v>
      </c>
      <c r="J27" s="11">
        <v>588288253</v>
      </c>
      <c r="K27" s="11">
        <v>588288253</v>
      </c>
      <c r="L27" s="11">
        <v>513977133</v>
      </c>
      <c r="M27" s="9">
        <f t="shared" si="2"/>
        <v>74311120</v>
      </c>
      <c r="N27" s="10">
        <f t="shared" si="3"/>
        <v>0.87368246838000352</v>
      </c>
    </row>
    <row r="28" spans="1:14" ht="57" customHeight="1" thickTop="1" thickBot="1">
      <c r="A28" s="6" t="s">
        <v>36</v>
      </c>
      <c r="B28" s="6" t="s">
        <v>41</v>
      </c>
      <c r="C28" s="6" t="s">
        <v>38</v>
      </c>
      <c r="D28" s="6" t="s">
        <v>46</v>
      </c>
      <c r="E28" s="6"/>
      <c r="F28" s="6" t="s">
        <v>12</v>
      </c>
      <c r="G28" s="6" t="s">
        <v>43</v>
      </c>
      <c r="H28" s="6" t="s">
        <v>14</v>
      </c>
      <c r="I28" s="7" t="s">
        <v>47</v>
      </c>
      <c r="J28" s="11">
        <v>1258422249</v>
      </c>
      <c r="K28" s="11">
        <v>1258422249</v>
      </c>
      <c r="L28" s="11">
        <v>1187000029</v>
      </c>
      <c r="M28" s="9">
        <f t="shared" si="2"/>
        <v>71422220</v>
      </c>
      <c r="N28" s="10">
        <f t="shared" si="3"/>
        <v>0.94324463028466365</v>
      </c>
    </row>
    <row r="29" spans="1:14" ht="57" customHeight="1" thickTop="1" thickBot="1">
      <c r="A29" s="6" t="s">
        <v>36</v>
      </c>
      <c r="B29" s="6" t="s">
        <v>41</v>
      </c>
      <c r="C29" s="6" t="s">
        <v>38</v>
      </c>
      <c r="D29" s="6" t="s">
        <v>48</v>
      </c>
      <c r="E29" s="6"/>
      <c r="F29" s="6" t="s">
        <v>12</v>
      </c>
      <c r="G29" s="6" t="s">
        <v>13</v>
      </c>
      <c r="H29" s="6" t="s">
        <v>14</v>
      </c>
      <c r="I29" s="7" t="s">
        <v>49</v>
      </c>
      <c r="J29" s="11">
        <v>110756462</v>
      </c>
      <c r="K29" s="11">
        <v>12923773</v>
      </c>
      <c r="L29" s="11">
        <v>12923773</v>
      </c>
      <c r="M29" s="9">
        <f t="shared" si="2"/>
        <v>97832689</v>
      </c>
      <c r="N29" s="10">
        <f t="shared" si="3"/>
        <v>0.11668640155731952</v>
      </c>
    </row>
    <row r="30" spans="1:14" ht="57" customHeight="1" thickTop="1" thickBot="1">
      <c r="A30" s="6" t="s">
        <v>36</v>
      </c>
      <c r="B30" s="6" t="s">
        <v>41</v>
      </c>
      <c r="C30" s="6" t="s">
        <v>38</v>
      </c>
      <c r="D30" s="6" t="s">
        <v>43</v>
      </c>
      <c r="E30" s="6"/>
      <c r="F30" s="6" t="s">
        <v>12</v>
      </c>
      <c r="G30" s="6" t="s">
        <v>13</v>
      </c>
      <c r="H30" s="6" t="s">
        <v>14</v>
      </c>
      <c r="I30" s="7" t="s">
        <v>50</v>
      </c>
      <c r="J30" s="11">
        <v>1601724068</v>
      </c>
      <c r="K30" s="11">
        <v>1601724067</v>
      </c>
      <c r="L30" s="11">
        <v>1581724067</v>
      </c>
      <c r="M30" s="9">
        <f t="shared" si="2"/>
        <v>20000001</v>
      </c>
      <c r="N30" s="10">
        <f t="shared" si="3"/>
        <v>0.98751345415882208</v>
      </c>
    </row>
    <row r="31" spans="1:14" ht="57" customHeight="1" thickTop="1" thickBot="1">
      <c r="A31" s="6" t="s">
        <v>36</v>
      </c>
      <c r="B31" s="6" t="s">
        <v>41</v>
      </c>
      <c r="C31" s="6" t="s">
        <v>38</v>
      </c>
      <c r="D31" s="6" t="s">
        <v>43</v>
      </c>
      <c r="E31" s="6"/>
      <c r="F31" s="6" t="s">
        <v>12</v>
      </c>
      <c r="G31" s="6" t="s">
        <v>43</v>
      </c>
      <c r="H31" s="6" t="s">
        <v>14</v>
      </c>
      <c r="I31" s="7" t="s">
        <v>50</v>
      </c>
      <c r="J31" s="11">
        <v>5355447198</v>
      </c>
      <c r="K31" s="11">
        <v>5286591655</v>
      </c>
      <c r="L31" s="11">
        <v>4806591655</v>
      </c>
      <c r="M31" s="9">
        <f t="shared" si="2"/>
        <v>548855543</v>
      </c>
      <c r="N31" s="10">
        <f t="shared" si="3"/>
        <v>0.89751452629297312</v>
      </c>
    </row>
    <row r="32" spans="1:14" ht="57" customHeight="1" thickTop="1" thickBot="1">
      <c r="A32" s="6" t="s">
        <v>36</v>
      </c>
      <c r="B32" s="6" t="s">
        <v>41</v>
      </c>
      <c r="C32" s="6" t="s">
        <v>38</v>
      </c>
      <c r="D32" s="6" t="s">
        <v>51</v>
      </c>
      <c r="E32" s="6"/>
      <c r="F32" s="6" t="s">
        <v>12</v>
      </c>
      <c r="G32" s="6" t="s">
        <v>13</v>
      </c>
      <c r="H32" s="6" t="s">
        <v>14</v>
      </c>
      <c r="I32" s="7" t="s">
        <v>52</v>
      </c>
      <c r="J32" s="11">
        <v>180302603.80000001</v>
      </c>
      <c r="K32" s="11">
        <v>4115648.5</v>
      </c>
      <c r="L32" s="11">
        <v>4115648.5</v>
      </c>
      <c r="M32" s="9">
        <f t="shared" si="2"/>
        <v>176186955.30000001</v>
      </c>
      <c r="N32" s="10">
        <f t="shared" si="3"/>
        <v>2.2826339793546563E-2</v>
      </c>
    </row>
    <row r="33" spans="1:22" ht="57" customHeight="1" thickTop="1" thickBot="1">
      <c r="A33" s="6" t="s">
        <v>36</v>
      </c>
      <c r="B33" s="6" t="s">
        <v>41</v>
      </c>
      <c r="C33" s="6" t="s">
        <v>38</v>
      </c>
      <c r="D33" s="6" t="s">
        <v>51</v>
      </c>
      <c r="E33" s="6"/>
      <c r="F33" s="6" t="s">
        <v>12</v>
      </c>
      <c r="G33" s="6" t="s">
        <v>43</v>
      </c>
      <c r="H33" s="6" t="s">
        <v>14</v>
      </c>
      <c r="I33" s="7" t="s">
        <v>52</v>
      </c>
      <c r="J33" s="11">
        <v>197399827.5</v>
      </c>
      <c r="K33" s="11">
        <v>146124669</v>
      </c>
      <c r="L33" s="11">
        <v>146124669</v>
      </c>
      <c r="M33" s="9">
        <f t="shared" si="2"/>
        <v>51275158.5</v>
      </c>
      <c r="N33" s="10">
        <f t="shared" si="3"/>
        <v>0.74024719702452624</v>
      </c>
    </row>
    <row r="34" spans="1:22" ht="57" customHeight="1" thickTop="1" thickBot="1">
      <c r="A34" s="6" t="s">
        <v>36</v>
      </c>
      <c r="B34" s="6" t="s">
        <v>41</v>
      </c>
      <c r="C34" s="6" t="s">
        <v>38</v>
      </c>
      <c r="D34" s="6" t="s">
        <v>53</v>
      </c>
      <c r="E34" s="6"/>
      <c r="F34" s="6" t="s">
        <v>12</v>
      </c>
      <c r="G34" s="6" t="s">
        <v>13</v>
      </c>
      <c r="H34" s="6" t="s">
        <v>14</v>
      </c>
      <c r="I34" s="7" t="s">
        <v>54</v>
      </c>
      <c r="J34" s="11">
        <v>435258826</v>
      </c>
      <c r="K34" s="11">
        <v>6405950</v>
      </c>
      <c r="L34" s="11">
        <v>6405950</v>
      </c>
      <c r="M34" s="9">
        <f t="shared" si="2"/>
        <v>428852876</v>
      </c>
      <c r="N34" s="10">
        <f t="shared" si="3"/>
        <v>1.4717564854158753E-2</v>
      </c>
    </row>
    <row r="35" spans="1:22" ht="57" customHeight="1" thickTop="1" thickBot="1">
      <c r="A35" s="6" t="s">
        <v>36</v>
      </c>
      <c r="B35" s="6" t="s">
        <v>41</v>
      </c>
      <c r="C35" s="6" t="s">
        <v>38</v>
      </c>
      <c r="D35" s="6" t="s">
        <v>53</v>
      </c>
      <c r="E35" s="6"/>
      <c r="F35" s="6" t="s">
        <v>12</v>
      </c>
      <c r="G35" s="6" t="s">
        <v>43</v>
      </c>
      <c r="H35" s="6" t="s">
        <v>14</v>
      </c>
      <c r="I35" s="7" t="s">
        <v>54</v>
      </c>
      <c r="J35" s="11">
        <v>3849979365.5</v>
      </c>
      <c r="K35" s="11">
        <v>183247104</v>
      </c>
      <c r="L35" s="11">
        <v>168433622</v>
      </c>
      <c r="M35" s="9">
        <f t="shared" si="2"/>
        <v>3681545743.5</v>
      </c>
      <c r="N35" s="10">
        <f t="shared" si="3"/>
        <v>4.37492272060854E-2</v>
      </c>
    </row>
    <row r="36" spans="1:22" ht="57" customHeight="1" thickTop="1" thickBot="1">
      <c r="A36" s="6" t="s">
        <v>36</v>
      </c>
      <c r="B36" s="6" t="s">
        <v>41</v>
      </c>
      <c r="C36" s="6" t="s">
        <v>38</v>
      </c>
      <c r="D36" s="6" t="s">
        <v>55</v>
      </c>
      <c r="E36" s="6"/>
      <c r="F36" s="6" t="s">
        <v>12</v>
      </c>
      <c r="G36" s="6" t="s">
        <v>13</v>
      </c>
      <c r="H36" s="6" t="s">
        <v>14</v>
      </c>
      <c r="I36" s="7" t="s">
        <v>56</v>
      </c>
      <c r="J36" s="11">
        <v>112478926</v>
      </c>
      <c r="K36" s="11">
        <v>12478926</v>
      </c>
      <c r="L36" s="11">
        <v>12478926</v>
      </c>
      <c r="M36" s="9">
        <f t="shared" si="2"/>
        <v>100000000</v>
      </c>
      <c r="N36" s="10">
        <f t="shared" si="3"/>
        <v>0.11094456929647425</v>
      </c>
    </row>
    <row r="37" spans="1:22" ht="57" customHeight="1" thickTop="1" thickBot="1">
      <c r="A37" s="6" t="s">
        <v>36</v>
      </c>
      <c r="B37" s="6" t="s">
        <v>41</v>
      </c>
      <c r="C37" s="6" t="s">
        <v>38</v>
      </c>
      <c r="D37" s="6" t="s">
        <v>55</v>
      </c>
      <c r="E37" s="6"/>
      <c r="F37" s="6" t="s">
        <v>12</v>
      </c>
      <c r="G37" s="6" t="s">
        <v>43</v>
      </c>
      <c r="H37" s="6" t="s">
        <v>14</v>
      </c>
      <c r="I37" s="7" t="s">
        <v>56</v>
      </c>
      <c r="J37" s="11">
        <v>168113840.80000001</v>
      </c>
      <c r="K37" s="11">
        <v>95737740</v>
      </c>
      <c r="L37" s="11">
        <v>95737740</v>
      </c>
      <c r="M37" s="9">
        <f t="shared" si="2"/>
        <v>72376100.800000012</v>
      </c>
      <c r="N37" s="10">
        <f t="shared" si="3"/>
        <v>0.56948160570488848</v>
      </c>
    </row>
    <row r="38" spans="1:22" ht="75" customHeight="1" thickTop="1" thickBot="1">
      <c r="A38" s="6" t="s">
        <v>36</v>
      </c>
      <c r="B38" s="6" t="s">
        <v>41</v>
      </c>
      <c r="C38" s="6" t="s">
        <v>38</v>
      </c>
      <c r="D38" s="6" t="s">
        <v>57</v>
      </c>
      <c r="E38" s="6"/>
      <c r="F38" s="6" t="s">
        <v>12</v>
      </c>
      <c r="G38" s="6" t="s">
        <v>13</v>
      </c>
      <c r="H38" s="6" t="s">
        <v>14</v>
      </c>
      <c r="I38" s="7" t="s">
        <v>58</v>
      </c>
      <c r="J38" s="11">
        <v>2000000000</v>
      </c>
      <c r="K38" s="11">
        <v>0</v>
      </c>
      <c r="L38" s="11">
        <v>0</v>
      </c>
      <c r="M38" s="9">
        <f t="shared" si="2"/>
        <v>2000000000</v>
      </c>
      <c r="N38" s="10">
        <f t="shared" si="3"/>
        <v>0</v>
      </c>
    </row>
    <row r="39" spans="1:22" ht="82.5" customHeight="1" thickTop="1" thickBot="1">
      <c r="A39" s="6" t="s">
        <v>36</v>
      </c>
      <c r="B39" s="6" t="s">
        <v>41</v>
      </c>
      <c r="C39" s="6" t="s">
        <v>38</v>
      </c>
      <c r="D39" s="6" t="s">
        <v>57</v>
      </c>
      <c r="E39" s="6"/>
      <c r="F39" s="6" t="s">
        <v>12</v>
      </c>
      <c r="G39" s="6" t="s">
        <v>43</v>
      </c>
      <c r="H39" s="6" t="s">
        <v>14</v>
      </c>
      <c r="I39" s="7" t="s">
        <v>58</v>
      </c>
      <c r="J39" s="11">
        <v>2913762571.25</v>
      </c>
      <c r="K39" s="11">
        <v>0</v>
      </c>
      <c r="L39" s="11">
        <v>0</v>
      </c>
      <c r="M39" s="9">
        <f t="shared" si="2"/>
        <v>2913762571.25</v>
      </c>
      <c r="N39" s="10">
        <f t="shared" si="3"/>
        <v>0</v>
      </c>
    </row>
    <row r="40" spans="1:22" ht="72.75" customHeight="1" thickTop="1" thickBot="1">
      <c r="A40" s="6" t="s">
        <v>36</v>
      </c>
      <c r="B40" s="6" t="s">
        <v>59</v>
      </c>
      <c r="C40" s="6" t="s">
        <v>38</v>
      </c>
      <c r="D40" s="6" t="s">
        <v>42</v>
      </c>
      <c r="E40" s="6"/>
      <c r="F40" s="6" t="s">
        <v>12</v>
      </c>
      <c r="G40" s="6" t="s">
        <v>13</v>
      </c>
      <c r="H40" s="6" t="s">
        <v>14</v>
      </c>
      <c r="I40" s="7" t="s">
        <v>60</v>
      </c>
      <c r="J40" s="11">
        <v>7813617</v>
      </c>
      <c r="K40" s="11">
        <v>7325266</v>
      </c>
      <c r="L40" s="11">
        <v>7325266</v>
      </c>
      <c r="M40" s="9">
        <f t="shared" si="2"/>
        <v>488351</v>
      </c>
      <c r="N40" s="10">
        <f t="shared" si="3"/>
        <v>0.93750000799885636</v>
      </c>
    </row>
    <row r="41" spans="1:22" ht="72.75" customHeight="1" thickTop="1" thickBot="1">
      <c r="A41" s="6" t="s">
        <v>36</v>
      </c>
      <c r="B41" s="6" t="s">
        <v>59</v>
      </c>
      <c r="C41" s="6" t="s">
        <v>38</v>
      </c>
      <c r="D41" s="6" t="s">
        <v>39</v>
      </c>
      <c r="E41" s="6"/>
      <c r="F41" s="6" t="s">
        <v>12</v>
      </c>
      <c r="G41" s="6" t="s">
        <v>13</v>
      </c>
      <c r="H41" s="6" t="s">
        <v>14</v>
      </c>
      <c r="I41" s="7" t="s">
        <v>61</v>
      </c>
      <c r="J41" s="11">
        <v>2795208</v>
      </c>
      <c r="K41" s="11">
        <v>2795208</v>
      </c>
      <c r="L41" s="11">
        <v>2795208</v>
      </c>
      <c r="M41" s="9">
        <f t="shared" si="2"/>
        <v>0</v>
      </c>
      <c r="N41" s="10">
        <f t="shared" si="3"/>
        <v>1</v>
      </c>
    </row>
    <row r="42" spans="1:22" ht="57" customHeight="1" thickTop="1" thickBot="1">
      <c r="A42" s="6" t="s">
        <v>36</v>
      </c>
      <c r="B42" s="6" t="s">
        <v>59</v>
      </c>
      <c r="C42" s="6" t="s">
        <v>38</v>
      </c>
      <c r="D42" s="6" t="s">
        <v>62</v>
      </c>
      <c r="E42" s="6"/>
      <c r="F42" s="6" t="s">
        <v>12</v>
      </c>
      <c r="G42" s="6" t="s">
        <v>13</v>
      </c>
      <c r="H42" s="6" t="s">
        <v>14</v>
      </c>
      <c r="I42" s="7" t="s">
        <v>63</v>
      </c>
      <c r="J42" s="11">
        <v>22996987</v>
      </c>
      <c r="K42" s="11">
        <v>22996987</v>
      </c>
      <c r="L42" s="11">
        <v>2290987</v>
      </c>
      <c r="M42" s="9">
        <f t="shared" si="2"/>
        <v>20706000</v>
      </c>
      <c r="N42" s="10">
        <f t="shared" si="3"/>
        <v>9.9621180809468649E-2</v>
      </c>
    </row>
    <row r="43" spans="1:22" ht="81" customHeight="1" thickTop="1" thickBot="1">
      <c r="A43" s="6" t="s">
        <v>36</v>
      </c>
      <c r="B43" s="6" t="s">
        <v>64</v>
      </c>
      <c r="C43" s="6" t="s">
        <v>38</v>
      </c>
      <c r="D43" s="6" t="s">
        <v>42</v>
      </c>
      <c r="E43" s="6"/>
      <c r="F43" s="6" t="s">
        <v>12</v>
      </c>
      <c r="G43" s="6" t="s">
        <v>13</v>
      </c>
      <c r="H43" s="6" t="s">
        <v>14</v>
      </c>
      <c r="I43" s="7" t="s">
        <v>65</v>
      </c>
      <c r="J43" s="11">
        <v>575316918.16999996</v>
      </c>
      <c r="K43" s="11">
        <v>575316918.16999996</v>
      </c>
      <c r="L43" s="11">
        <v>0</v>
      </c>
      <c r="M43" s="9">
        <f t="shared" si="2"/>
        <v>575316918.16999996</v>
      </c>
      <c r="N43" s="10">
        <f t="shared" si="3"/>
        <v>0</v>
      </c>
    </row>
    <row r="44" spans="1:22" ht="81" customHeight="1" thickTop="1" thickBot="1">
      <c r="A44" s="6" t="s">
        <v>36</v>
      </c>
      <c r="B44" s="6" t="s">
        <v>64</v>
      </c>
      <c r="C44" s="6" t="s">
        <v>38</v>
      </c>
      <c r="D44" s="6" t="s">
        <v>42</v>
      </c>
      <c r="E44" s="6"/>
      <c r="F44" s="6" t="s">
        <v>12</v>
      </c>
      <c r="G44" s="6" t="s">
        <v>43</v>
      </c>
      <c r="H44" s="6" t="s">
        <v>14</v>
      </c>
      <c r="I44" s="7" t="s">
        <v>65</v>
      </c>
      <c r="J44" s="11">
        <v>98693611</v>
      </c>
      <c r="K44" s="11">
        <v>97931131</v>
      </c>
      <c r="L44" s="11">
        <v>77714714</v>
      </c>
      <c r="M44" s="9">
        <f t="shared" si="2"/>
        <v>20978897</v>
      </c>
      <c r="N44" s="10">
        <f t="shared" si="3"/>
        <v>0.78743409236490491</v>
      </c>
    </row>
    <row r="45" spans="1:22" ht="57" customHeight="1" thickTop="1">
      <c r="A45" s="27" t="s">
        <v>36</v>
      </c>
      <c r="B45" s="27" t="s">
        <v>64</v>
      </c>
      <c r="C45" s="27" t="s">
        <v>38</v>
      </c>
      <c r="D45" s="27" t="s">
        <v>39</v>
      </c>
      <c r="E45" s="27"/>
      <c r="F45" s="27" t="s">
        <v>12</v>
      </c>
      <c r="G45" s="27" t="s">
        <v>13</v>
      </c>
      <c r="H45" s="27" t="s">
        <v>14</v>
      </c>
      <c r="I45" s="28" t="s">
        <v>66</v>
      </c>
      <c r="J45" s="29">
        <v>285820704.5</v>
      </c>
      <c r="K45" s="29">
        <v>227865578.5</v>
      </c>
      <c r="L45" s="29">
        <v>165790279</v>
      </c>
      <c r="M45" s="30">
        <f t="shared" si="2"/>
        <v>120030425.5</v>
      </c>
      <c r="N45" s="31">
        <f t="shared" si="3"/>
        <v>0.58004992776861619</v>
      </c>
    </row>
    <row r="46" spans="1:22" ht="57" customHeight="1">
      <c r="A46" s="32"/>
      <c r="B46" s="32"/>
      <c r="C46" s="32"/>
      <c r="D46" s="32"/>
      <c r="E46" s="32"/>
      <c r="F46" s="32"/>
      <c r="G46" s="32"/>
      <c r="H46" s="32"/>
      <c r="I46" s="33" t="s">
        <v>82</v>
      </c>
      <c r="J46" s="34">
        <f>+J8+J23</f>
        <v>77523334345.580002</v>
      </c>
      <c r="K46" s="34">
        <f t="shared" ref="K46:L46" si="7">+K8+K23</f>
        <v>24039114597.300003</v>
      </c>
      <c r="L46" s="34">
        <f t="shared" si="7"/>
        <v>22592842635.950001</v>
      </c>
      <c r="M46" s="35">
        <f>+J46-L46</f>
        <v>54930491709.630005</v>
      </c>
      <c r="N46" s="36">
        <f>+L46/J46</f>
        <v>0.29143280312527131</v>
      </c>
    </row>
    <row r="47" spans="1:22">
      <c r="A47" s="20" t="s">
        <v>81</v>
      </c>
      <c r="B47" s="20"/>
      <c r="C47" s="20"/>
      <c r="D47" s="20"/>
      <c r="E47" s="20"/>
      <c r="F47" s="20"/>
      <c r="G47" s="20"/>
      <c r="H47" s="20"/>
      <c r="I47" s="21"/>
      <c r="J47" s="20"/>
      <c r="K47" s="20"/>
      <c r="L47" s="20"/>
      <c r="M47" s="20"/>
      <c r="N47" s="22"/>
      <c r="O47" s="22"/>
      <c r="P47" s="23"/>
      <c r="Q47" s="23"/>
      <c r="R47" s="23"/>
      <c r="S47" s="23"/>
      <c r="T47" s="23"/>
      <c r="U47" s="24"/>
      <c r="V47" s="24"/>
    </row>
    <row r="48" spans="1:22">
      <c r="A48" s="38" t="s">
        <v>85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2"/>
      <c r="O48" s="22"/>
      <c r="P48" s="23"/>
      <c r="Q48" s="23"/>
      <c r="R48" s="23"/>
      <c r="S48" s="23"/>
      <c r="T48" s="23"/>
      <c r="U48" s="24"/>
      <c r="V48" s="24"/>
    </row>
    <row r="49" spans="1:22">
      <c r="A49" s="38" t="s">
        <v>84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2"/>
      <c r="O49" s="22"/>
      <c r="P49" s="23"/>
      <c r="Q49" s="23"/>
      <c r="R49" s="23"/>
      <c r="S49" s="23"/>
      <c r="T49" s="23"/>
      <c r="U49" s="24"/>
      <c r="V49" s="24"/>
    </row>
    <row r="50" spans="1:22">
      <c r="A50" s="37" t="s">
        <v>83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>
      <c r="A51" s="37" t="s">
        <v>86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>
      <c r="A52" s="22"/>
      <c r="B52" s="22"/>
      <c r="C52" s="22"/>
      <c r="D52" s="22"/>
      <c r="E52" s="22"/>
      <c r="F52" s="22"/>
      <c r="G52" s="22"/>
      <c r="H52" s="22"/>
      <c r="I52" s="22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4"/>
      <c r="V52" s="26"/>
    </row>
    <row r="53" spans="1:22">
      <c r="M53" s="2"/>
    </row>
  </sheetData>
  <mergeCells count="6">
    <mergeCell ref="L6:N6"/>
    <mergeCell ref="A1:N1"/>
    <mergeCell ref="A2:N2"/>
    <mergeCell ref="A3:N3"/>
    <mergeCell ref="A4:N4"/>
    <mergeCell ref="A5:N5"/>
  </mergeCells>
  <printOptions horizontalCentered="1"/>
  <pageMargins left="0.98425196850393704" right="0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UE-3501-01</vt:lpstr>
      <vt:lpstr>'RESERVAS UE-3501-01'!Títulos_a_imprimir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2019-03-11T20:56:09Z</cp:lastPrinted>
  <dcterms:created xsi:type="dcterms:W3CDTF">2019-03-05T14:38:21Z</dcterms:created>
  <dcterms:modified xsi:type="dcterms:W3CDTF">2019-03-11T20:56:21Z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