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RWPZW60Z\"/>
    </mc:Choice>
  </mc:AlternateContent>
  <bookViews>
    <workbookView xWindow="240" yWindow="120" windowWidth="18060" windowHeight="7050"/>
  </bookViews>
  <sheets>
    <sheet name="GASTOS DE INVERSIÓN" sheetId="1" r:id="rId1"/>
  </sheets>
  <definedNames>
    <definedName name="_xlnm.Print_Titles" localSheetId="0">'GASTOS DE INVERSIÓN'!$6:$6</definedName>
  </definedNames>
  <calcPr calcId="152511"/>
</workbook>
</file>

<file path=xl/calcChain.xml><?xml version="1.0" encoding="utf-8"?>
<calcChain xmlns="http://schemas.openxmlformats.org/spreadsheetml/2006/main">
  <c r="S34" i="1" l="1"/>
  <c r="R34" i="1"/>
  <c r="Q34" i="1"/>
  <c r="P34" i="1"/>
  <c r="O34" i="1"/>
  <c r="M34" i="1"/>
  <c r="L34" i="1"/>
  <c r="K34" i="1"/>
  <c r="J34" i="1"/>
  <c r="I34" i="1"/>
  <c r="S30" i="1"/>
  <c r="R30" i="1"/>
  <c r="Q30" i="1"/>
  <c r="P30" i="1"/>
  <c r="O30" i="1"/>
  <c r="M30" i="1"/>
  <c r="L30" i="1"/>
  <c r="K30" i="1"/>
  <c r="J30" i="1"/>
  <c r="I30" i="1"/>
  <c r="S26" i="1"/>
  <c r="R26" i="1"/>
  <c r="Q26" i="1"/>
  <c r="P26" i="1"/>
  <c r="O26" i="1"/>
  <c r="M26" i="1"/>
  <c r="L26" i="1"/>
  <c r="K26" i="1"/>
  <c r="J26" i="1"/>
  <c r="I26" i="1"/>
  <c r="S9" i="1"/>
  <c r="R9" i="1"/>
  <c r="R35" i="1" s="1"/>
  <c r="Q9" i="1"/>
  <c r="Q35" i="1" s="1"/>
  <c r="P9" i="1"/>
  <c r="O9" i="1"/>
  <c r="M9" i="1"/>
  <c r="M35" i="1" s="1"/>
  <c r="L9" i="1"/>
  <c r="L35" i="1" s="1"/>
  <c r="K9" i="1"/>
  <c r="J9" i="1"/>
  <c r="I9" i="1"/>
  <c r="I35" i="1" s="1"/>
  <c r="J35" i="1" l="1"/>
  <c r="O35" i="1"/>
  <c r="S35" i="1"/>
  <c r="K35" i="1"/>
  <c r="P35" i="1"/>
  <c r="N8" i="1"/>
  <c r="N29" i="1"/>
  <c r="N33" i="1"/>
  <c r="N28" i="1"/>
  <c r="N27" i="1"/>
  <c r="N25" i="1"/>
  <c r="N24" i="1"/>
  <c r="N23" i="1"/>
  <c r="N22" i="1"/>
  <c r="N21" i="1"/>
  <c r="N20" i="1"/>
  <c r="N19" i="1"/>
  <c r="N32" i="1"/>
  <c r="N18" i="1"/>
  <c r="N17" i="1"/>
  <c r="N16" i="1"/>
  <c r="N15" i="1"/>
  <c r="N14" i="1"/>
  <c r="N13" i="1"/>
  <c r="N12" i="1"/>
  <c r="N11" i="1"/>
  <c r="N31" i="1"/>
  <c r="N10" i="1"/>
  <c r="N7" i="1"/>
  <c r="W14" i="1" l="1"/>
  <c r="T14" i="1"/>
  <c r="V14" i="1"/>
  <c r="U14" i="1"/>
  <c r="W21" i="1"/>
  <c r="V21" i="1"/>
  <c r="U21" i="1"/>
  <c r="T21" i="1"/>
  <c r="W29" i="1"/>
  <c r="T29" i="1"/>
  <c r="V29" i="1"/>
  <c r="U29" i="1"/>
  <c r="W11" i="1"/>
  <c r="T11" i="1"/>
  <c r="V11" i="1"/>
  <c r="U11" i="1"/>
  <c r="W15" i="1"/>
  <c r="V15" i="1"/>
  <c r="U15" i="1"/>
  <c r="T15" i="1"/>
  <c r="W32" i="1"/>
  <c r="V32" i="1"/>
  <c r="U32" i="1"/>
  <c r="T32" i="1"/>
  <c r="W22" i="1"/>
  <c r="V22" i="1"/>
  <c r="T22" i="1"/>
  <c r="U22" i="1"/>
  <c r="W27" i="1"/>
  <c r="N30" i="1"/>
  <c r="V27" i="1"/>
  <c r="T27" i="1"/>
  <c r="U27" i="1"/>
  <c r="W8" i="1"/>
  <c r="T8" i="1"/>
  <c r="V8" i="1"/>
  <c r="U8" i="1"/>
  <c r="W31" i="1"/>
  <c r="V31" i="1"/>
  <c r="N34" i="1"/>
  <c r="T31" i="1"/>
  <c r="U31" i="1"/>
  <c r="W18" i="1"/>
  <c r="V18" i="1"/>
  <c r="U18" i="1"/>
  <c r="T18" i="1"/>
  <c r="W25" i="1"/>
  <c r="V25" i="1"/>
  <c r="U25" i="1"/>
  <c r="T25" i="1"/>
  <c r="W7" i="1"/>
  <c r="N9" i="1"/>
  <c r="W12" i="1"/>
  <c r="V12" i="1"/>
  <c r="U12" i="1"/>
  <c r="T12" i="1"/>
  <c r="W16" i="1"/>
  <c r="V16" i="1"/>
  <c r="T16" i="1"/>
  <c r="U16" i="1"/>
  <c r="W19" i="1"/>
  <c r="V19" i="1"/>
  <c r="T19" i="1"/>
  <c r="U19" i="1"/>
  <c r="W23" i="1"/>
  <c r="T23" i="1"/>
  <c r="V23" i="1"/>
  <c r="U23" i="1"/>
  <c r="W28" i="1"/>
  <c r="V28" i="1"/>
  <c r="T28" i="1"/>
  <c r="U28" i="1"/>
  <c r="W10" i="1"/>
  <c r="U10" i="1"/>
  <c r="V10" i="1"/>
  <c r="T10" i="1"/>
  <c r="N26" i="1"/>
  <c r="W13" i="1"/>
  <c r="V13" i="1"/>
  <c r="U13" i="1"/>
  <c r="T13" i="1"/>
  <c r="W17" i="1"/>
  <c r="T17" i="1"/>
  <c r="V17" i="1"/>
  <c r="U17" i="1"/>
  <c r="W20" i="1"/>
  <c r="T20" i="1"/>
  <c r="V20" i="1"/>
  <c r="U20" i="1"/>
  <c r="W24" i="1"/>
  <c r="V24" i="1"/>
  <c r="T24" i="1"/>
  <c r="U24" i="1"/>
  <c r="W33" i="1"/>
  <c r="V33" i="1"/>
  <c r="T33" i="1"/>
  <c r="U33" i="1"/>
  <c r="U7" i="1"/>
  <c r="V7" i="1"/>
  <c r="T7" i="1"/>
  <c r="N35" i="1" l="1"/>
  <c r="T9" i="1"/>
  <c r="V9" i="1"/>
  <c r="W9" i="1"/>
  <c r="U9" i="1"/>
  <c r="T30" i="1"/>
  <c r="U30" i="1"/>
  <c r="W30" i="1"/>
  <c r="V30" i="1"/>
  <c r="T34" i="1"/>
  <c r="W34" i="1"/>
  <c r="U34" i="1"/>
  <c r="V34" i="1"/>
  <c r="T26" i="1"/>
  <c r="U26" i="1"/>
  <c r="W26" i="1"/>
  <c r="V26" i="1"/>
  <c r="V35" i="1" l="1"/>
  <c r="U35" i="1" l="1"/>
  <c r="T35" i="1"/>
  <c r="W35" i="1"/>
</calcChain>
</file>

<file path=xl/sharedStrings.xml><?xml version="1.0" encoding="utf-8"?>
<sst xmlns="http://schemas.openxmlformats.org/spreadsheetml/2006/main" count="229" uniqueCount="77">
  <si>
    <t>TIPO</t>
  </si>
  <si>
    <t>CTA</t>
  </si>
  <si>
    <t>SUB
CTA</t>
  </si>
  <si>
    <t>OBJ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</si>
  <si>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</si>
  <si>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</si>
  <si>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</si>
  <si>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</si>
  <si>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</si>
  <si>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</si>
  <si>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</si>
  <si>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</si>
  <si>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</si>
  <si>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</si>
  <si>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</si>
  <si>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</si>
  <si>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</si>
  <si>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</si>
  <si>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</si>
  <si>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</si>
  <si>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</si>
  <si>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</si>
  <si>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</si>
  <si>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</si>
  <si>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</si>
  <si>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</si>
  <si>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</si>
  <si>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</si>
  <si>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</si>
  <si>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</si>
  <si>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</si>
  <si>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</si>
  <si>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</si>
  <si>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</si>
  <si>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</si>
  <si>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</si>
  <si>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</si>
  <si>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</si>
  <si>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</si>
  <si>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</si>
  <si>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</si>
  <si>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</si>
  <si>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</si>
  <si>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</si>
  <si>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</si>
  <si>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</si>
  <si>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</si>
  <si>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</si>
  <si>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</si>
  <si>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</si>
  <si>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</si>
  <si>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</si>
  <si>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</si>
  <si>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</si>
  <si>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</si>
  <si>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</si>
  <si>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</si>
  <si>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</si>
  <si>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DESARROLLO DE ACCIONES PARA FORTALECER LA GESTIÓN MISIONAL DEL MINISTERIO DE COMERCIO, INDUSTRIA Y TURISMO A NIVEL  NACIONAL</t>
  </si>
  <si>
    <t>3</t>
  </si>
  <si>
    <t>ASISTENCIA PARA PROCESOS DE ANÁLISIS SECTORIAL  DE TURISMO POR PARTE DE MINCIT A NIVEL   NACIONAL</t>
  </si>
  <si>
    <t>AMPLIACIÓN DE LA CAPACIDAD DE LOS SERVICIOS DE LAS TECNOLOGÍAS DE INFORMACIÓN EN EL MINCIT  NACIONAL</t>
  </si>
  <si>
    <t>FORTALECIMIENTO DE LOS SERVICIOS BRINDADOS A LOS USUARIOS DE COMERCIO EXTERIOR A NIVEL  NACIONAL</t>
  </si>
  <si>
    <t xml:space="preserve">GASTOS DE INVERSIÓN </t>
  </si>
  <si>
    <t>APR. SIN COMPROMETER</t>
  </si>
  <si>
    <t xml:space="preserve">APR. VIGENTE DESPUES DE BLOQUEOS </t>
  </si>
  <si>
    <t>PAGO/ APR</t>
  </si>
  <si>
    <t>OBLIG/ APR</t>
  </si>
  <si>
    <t>COMP/ APR</t>
  </si>
  <si>
    <t>MINISTERIO DE COMERCIO INDUSTRIA Y TURISMO</t>
  </si>
  <si>
    <t>INFORME DE EJECUCIÓN PRESUPUESTAL ACUMULADA CON CORTE AL 30 DE NOVIEMBRE DE 2019</t>
  </si>
  <si>
    <t xml:space="preserve">VICEMINISTERIO DE COMERCIO EXTERIOR </t>
  </si>
  <si>
    <t>VICEMINISTERIO DE DESARROLLO EMPRESARIAL</t>
  </si>
  <si>
    <t xml:space="preserve">SECRETARIA GENERAL </t>
  </si>
  <si>
    <t>VICEMINISTERIO DE TURISMO</t>
  </si>
  <si>
    <t>FECHA DE GENERACIÓN : DICIEMBRE 02 DE 2019</t>
  </si>
  <si>
    <t xml:space="preserve">TOTAL GASTOS DE INVERSIÓN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</si>
</sst>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 tint="-4.9989318521683403E-2"/>
      <name val="Arial"/>
      <family val="2"/>
    </font>
    <font>
      <sz val="8"/>
      <color theme="0" tint="-4.9989318521683403E-2"/>
      <name val="Arial"/>
      <family val="2"/>
    </font>
    <font>
      <b/>
      <sz val="7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66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1" fillId="0" borderId="0" xfId="0" applyFont="1" applyFill="1" applyBorder="1" applyAlignment="1">
      <alignment horizontal="right" readingOrder="1"/>
    </xf>
    <xf numFmtId="0" fontId="1" fillId="0" borderId="0" xfId="0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0" fontId="3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right" vertical="center" wrapText="1" readingOrder="1"/>
    </xf>
    <xf numFmtId="165" fontId="3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Continuous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left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65" fontId="10" fillId="2" borderId="1" xfId="0" applyNumberFormat="1" applyFont="1" applyFill="1" applyBorder="1" applyAlignment="1">
      <alignment horizontal="right" vertical="center" wrapText="1" readingOrder="1"/>
    </xf>
    <xf numFmtId="10" fontId="10" fillId="2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238125</xdr:colOff>
      <xdr:row>3</xdr:row>
      <xdr:rowOff>11808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19350" cy="602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8"/>
  <sheetViews>
    <sheetView showGridLines="0" tabSelected="1" topLeftCell="K28" workbookViewId="0">
      <selection activeCell="A34" sqref="A34:W34"/>
    </sheetView>
  </sheetViews>
  <sheetFormatPr baseColWidth="10" defaultRowHeight="15" x14ac:dyDescent="0.25"/>
  <cols>
    <col min="1" max="1" width="4.5703125" customWidth="1"/>
    <col min="2" max="4" width="5.42578125" customWidth="1"/>
    <col min="5" max="5" width="6.7109375" customWidth="1"/>
    <col min="6" max="6" width="5.140625" customWidth="1"/>
    <col min="7" max="7" width="4.28515625" customWidth="1"/>
    <col min="8" max="8" width="27.5703125" customWidth="1"/>
    <col min="9" max="9" width="16.28515625" customWidth="1"/>
    <col min="10" max="10" width="16.5703125" customWidth="1"/>
    <col min="11" max="11" width="15.85546875" customWidth="1"/>
    <col min="12" max="12" width="17" customWidth="1"/>
    <col min="13" max="13" width="15.5703125" customWidth="1"/>
    <col min="14" max="14" width="16.7109375" customWidth="1"/>
    <col min="15" max="15" width="17" customWidth="1"/>
    <col min="16" max="16" width="15.140625" customWidth="1"/>
    <col min="17" max="17" width="16.42578125" customWidth="1"/>
    <col min="18" max="18" width="15.7109375" customWidth="1"/>
    <col min="19" max="19" width="16.7109375" customWidth="1"/>
    <col min="20" max="20" width="15" customWidth="1"/>
    <col min="21" max="21" width="7.140625" customWidth="1"/>
    <col min="22" max="22" width="7.42578125" customWidth="1"/>
    <col min="23" max="23" width="7.5703125" customWidth="1"/>
  </cols>
  <sheetData>
    <row r="2" spans="1:30" ht="15.75" x14ac:dyDescent="0.25">
      <c r="A2" s="21" t="s">
        <v>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30" ht="15.75" x14ac:dyDescent="0.25">
      <c r="A3" s="21" t="s">
        <v>70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30" ht="15.75" x14ac:dyDescent="0.25">
      <c r="A4" s="21" t="s">
        <v>63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30" ht="16.5" thickBot="1" x14ac:dyDescent="0.3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23" t="s">
        <v>75</v>
      </c>
      <c r="T5" s="23"/>
      <c r="U5" s="23"/>
      <c r="V5" s="23"/>
      <c r="W5" s="23"/>
    </row>
    <row r="6" spans="1:30" ht="54.95" customHeight="1" thickTop="1" thickBot="1" x14ac:dyDescent="0.3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65</v>
      </c>
      <c r="O6" s="18" t="s">
        <v>13</v>
      </c>
      <c r="P6" s="18" t="s">
        <v>14</v>
      </c>
      <c r="Q6" s="18" t="s">
        <v>15</v>
      </c>
      <c r="R6" s="18" t="s">
        <v>16</v>
      </c>
      <c r="S6" s="18" t="s">
        <v>17</v>
      </c>
      <c r="T6" s="19" t="s">
        <v>64</v>
      </c>
      <c r="U6" s="19" t="s">
        <v>68</v>
      </c>
      <c r="V6" s="20" t="s">
        <v>67</v>
      </c>
      <c r="W6" s="19" t="s">
        <v>66</v>
      </c>
    </row>
    <row r="7" spans="1:30" ht="80.25" customHeight="1" thickTop="1" thickBot="1" x14ac:dyDescent="0.3">
      <c r="A7" s="5" t="s">
        <v>23</v>
      </c>
      <c r="B7" s="5" t="s">
        <v>24</v>
      </c>
      <c r="C7" s="5" t="s">
        <v>25</v>
      </c>
      <c r="D7" s="5" t="s">
        <v>26</v>
      </c>
      <c r="E7" s="5" t="s">
        <v>18</v>
      </c>
      <c r="F7" s="5" t="s">
        <v>21</v>
      </c>
      <c r="G7" s="5" t="s">
        <v>20</v>
      </c>
      <c r="H7" s="13" t="s">
        <v>27</v>
      </c>
      <c r="I7" s="14">
        <v>4216383673</v>
      </c>
      <c r="J7" s="14">
        <v>0</v>
      </c>
      <c r="K7" s="14">
        <v>0</v>
      </c>
      <c r="L7" s="14">
        <v>4216383673</v>
      </c>
      <c r="M7" s="14">
        <v>0</v>
      </c>
      <c r="N7" s="6">
        <f>+L7-M7</f>
        <v>4216383673</v>
      </c>
      <c r="O7" s="14">
        <v>3406009651.6799998</v>
      </c>
      <c r="P7" s="14">
        <v>810374021.32000005</v>
      </c>
      <c r="Q7" s="14">
        <v>3405960131.6799998</v>
      </c>
      <c r="R7" s="14">
        <v>2077084776.6800001</v>
      </c>
      <c r="S7" s="14">
        <v>1965679174.6800001</v>
      </c>
      <c r="T7" s="7">
        <f>+N7-Q7</f>
        <v>810423541.32000017</v>
      </c>
      <c r="U7" s="8">
        <f>+Q7/N7</f>
        <v>0.80779179406522661</v>
      </c>
      <c r="V7" s="8">
        <f>+R7/N7</f>
        <v>0.49262233652520837</v>
      </c>
      <c r="W7" s="8">
        <f>+S7/N7</f>
        <v>0.46620026238774409</v>
      </c>
      <c r="X7" s="4"/>
      <c r="Y7" s="2"/>
      <c r="Z7" s="2"/>
      <c r="AA7" s="1"/>
      <c r="AB7" s="1"/>
      <c r="AC7" s="1"/>
      <c r="AD7" s="1"/>
    </row>
    <row r="8" spans="1:30" ht="84" customHeight="1" thickTop="1" thickBot="1" x14ac:dyDescent="0.3">
      <c r="A8" s="5" t="s">
        <v>23</v>
      </c>
      <c r="B8" s="5" t="s">
        <v>24</v>
      </c>
      <c r="C8" s="5" t="s">
        <v>25</v>
      </c>
      <c r="D8" s="5" t="s">
        <v>26</v>
      </c>
      <c r="E8" s="5" t="s">
        <v>18</v>
      </c>
      <c r="F8" s="5" t="s">
        <v>32</v>
      </c>
      <c r="G8" s="5" t="s">
        <v>22</v>
      </c>
      <c r="H8" s="13" t="s">
        <v>62</v>
      </c>
      <c r="I8" s="14">
        <v>5200000000</v>
      </c>
      <c r="J8" s="14">
        <v>0</v>
      </c>
      <c r="K8" s="14">
        <v>0</v>
      </c>
      <c r="L8" s="14">
        <v>5200000000</v>
      </c>
      <c r="M8" s="14">
        <v>0</v>
      </c>
      <c r="N8" s="6">
        <f>+L8-M8</f>
        <v>5200000000</v>
      </c>
      <c r="O8" s="14">
        <v>5150216347.25</v>
      </c>
      <c r="P8" s="14">
        <v>49783652.75</v>
      </c>
      <c r="Q8" s="14">
        <v>5138577672.1999998</v>
      </c>
      <c r="R8" s="14">
        <v>3472519982.0999999</v>
      </c>
      <c r="S8" s="14">
        <v>3285552072.4099998</v>
      </c>
      <c r="T8" s="7">
        <f t="shared" ref="T8:T34" si="0">+N8-Q8</f>
        <v>61422327.800000191</v>
      </c>
      <c r="U8" s="8">
        <f t="shared" ref="U8:U34" si="1">+Q8/N8</f>
        <v>0.9881880138846153</v>
      </c>
      <c r="V8" s="8">
        <f t="shared" ref="V8:V34" si="2">+R8/N8</f>
        <v>0.66779230425000002</v>
      </c>
      <c r="W8" s="8">
        <f t="shared" ref="W8:W34" si="3">+S8/N8</f>
        <v>0.631836937001923</v>
      </c>
      <c r="X8" s="4"/>
      <c r="Y8" s="2"/>
      <c r="Z8" s="2"/>
      <c r="AA8" s="1"/>
      <c r="AB8" s="1"/>
      <c r="AC8" s="1"/>
      <c r="AD8" s="1"/>
    </row>
    <row r="9" spans="1:30" ht="54.95" customHeight="1" thickTop="1" thickBot="1" x14ac:dyDescent="0.3">
      <c r="A9" s="24" t="s">
        <v>23</v>
      </c>
      <c r="B9" s="24"/>
      <c r="C9" s="24"/>
      <c r="D9" s="24"/>
      <c r="E9" s="24"/>
      <c r="F9" s="24"/>
      <c r="G9" s="24"/>
      <c r="H9" s="25" t="s">
        <v>71</v>
      </c>
      <c r="I9" s="26">
        <f>+I7+I8</f>
        <v>9416383673</v>
      </c>
      <c r="J9" s="26">
        <f t="shared" ref="J9:S9" si="4">+J7+J8</f>
        <v>0</v>
      </c>
      <c r="K9" s="26">
        <f t="shared" si="4"/>
        <v>0</v>
      </c>
      <c r="L9" s="26">
        <f t="shared" si="4"/>
        <v>9416383673</v>
      </c>
      <c r="M9" s="26">
        <f t="shared" si="4"/>
        <v>0</v>
      </c>
      <c r="N9" s="26">
        <f t="shared" si="4"/>
        <v>9416383673</v>
      </c>
      <c r="O9" s="26">
        <f t="shared" si="4"/>
        <v>8556225998.9300003</v>
      </c>
      <c r="P9" s="26">
        <f t="shared" si="4"/>
        <v>860157674.07000005</v>
      </c>
      <c r="Q9" s="26">
        <f t="shared" si="4"/>
        <v>8544537803.8799992</v>
      </c>
      <c r="R9" s="26">
        <f t="shared" si="4"/>
        <v>5549604758.7799997</v>
      </c>
      <c r="S9" s="26">
        <f t="shared" si="4"/>
        <v>5251231247.0900002</v>
      </c>
      <c r="T9" s="27">
        <f t="shared" si="0"/>
        <v>871845869.12000084</v>
      </c>
      <c r="U9" s="28">
        <f t="shared" si="1"/>
        <v>0.90741181547010641</v>
      </c>
      <c r="V9" s="28">
        <f t="shared" si="2"/>
        <v>0.58935627003948654</v>
      </c>
      <c r="W9" s="28">
        <f t="shared" si="3"/>
        <v>0.55766963512192902</v>
      </c>
      <c r="X9" s="4"/>
      <c r="Y9" s="2"/>
      <c r="Z9" s="2"/>
      <c r="AA9" s="1"/>
      <c r="AB9" s="1"/>
      <c r="AC9" s="1"/>
      <c r="AD9" s="1"/>
    </row>
    <row r="10" spans="1:30" ht="75.75" customHeight="1" thickTop="1" thickBot="1" x14ac:dyDescent="0.3">
      <c r="A10" s="5" t="s">
        <v>23</v>
      </c>
      <c r="B10" s="5" t="s">
        <v>28</v>
      </c>
      <c r="C10" s="5" t="s">
        <v>25</v>
      </c>
      <c r="D10" s="5" t="s">
        <v>29</v>
      </c>
      <c r="E10" s="5" t="s">
        <v>18</v>
      </c>
      <c r="F10" s="5" t="s">
        <v>30</v>
      </c>
      <c r="G10" s="5" t="s">
        <v>20</v>
      </c>
      <c r="H10" s="13" t="s">
        <v>31</v>
      </c>
      <c r="I10" s="14">
        <v>0</v>
      </c>
      <c r="J10" s="14">
        <v>24659180000</v>
      </c>
      <c r="K10" s="14">
        <v>0</v>
      </c>
      <c r="L10" s="14">
        <v>24659180000</v>
      </c>
      <c r="M10" s="14">
        <v>0</v>
      </c>
      <c r="N10" s="6">
        <f t="shared" ref="N10:N25" si="5">+L10-M10</f>
        <v>24659180000</v>
      </c>
      <c r="O10" s="14">
        <v>24659180000</v>
      </c>
      <c r="P10" s="14">
        <v>0</v>
      </c>
      <c r="Q10" s="14">
        <v>24659180000</v>
      </c>
      <c r="R10" s="14">
        <v>19620134000</v>
      </c>
      <c r="S10" s="14">
        <v>19620134000</v>
      </c>
      <c r="T10" s="7">
        <f t="shared" si="0"/>
        <v>0</v>
      </c>
      <c r="U10" s="8">
        <f t="shared" si="1"/>
        <v>1</v>
      </c>
      <c r="V10" s="8">
        <f t="shared" si="2"/>
        <v>0.79565232907176964</v>
      </c>
      <c r="W10" s="8">
        <f t="shared" si="3"/>
        <v>0.79565232907176964</v>
      </c>
      <c r="X10" s="4"/>
      <c r="Y10" s="2"/>
      <c r="Z10" s="2"/>
      <c r="AA10" s="1"/>
      <c r="AB10" s="1"/>
      <c r="AC10" s="1"/>
      <c r="AD10" s="1"/>
    </row>
    <row r="11" spans="1:30" ht="70.5" customHeight="1" thickTop="1" thickBot="1" x14ac:dyDescent="0.3">
      <c r="A11" s="5" t="s">
        <v>23</v>
      </c>
      <c r="B11" s="5" t="s">
        <v>28</v>
      </c>
      <c r="C11" s="5" t="s">
        <v>25</v>
      </c>
      <c r="D11" s="5" t="s">
        <v>34</v>
      </c>
      <c r="E11" s="5" t="s">
        <v>18</v>
      </c>
      <c r="F11" s="5" t="s">
        <v>19</v>
      </c>
      <c r="G11" s="5" t="s">
        <v>20</v>
      </c>
      <c r="H11" s="13" t="s">
        <v>35</v>
      </c>
      <c r="I11" s="14">
        <v>1239000000</v>
      </c>
      <c r="J11" s="14">
        <v>0</v>
      </c>
      <c r="K11" s="14">
        <v>0</v>
      </c>
      <c r="L11" s="14">
        <v>1239000000</v>
      </c>
      <c r="M11" s="14">
        <v>148000000</v>
      </c>
      <c r="N11" s="6">
        <f t="shared" si="5"/>
        <v>1091000000</v>
      </c>
      <c r="O11" s="14">
        <v>1090999922</v>
      </c>
      <c r="P11" s="14">
        <v>78</v>
      </c>
      <c r="Q11" s="14">
        <v>1090999922</v>
      </c>
      <c r="R11" s="14">
        <v>812600470</v>
      </c>
      <c r="S11" s="14">
        <v>612452000</v>
      </c>
      <c r="T11" s="7">
        <f t="shared" si="0"/>
        <v>78</v>
      </c>
      <c r="U11" s="8">
        <f t="shared" si="1"/>
        <v>0.99999992850595787</v>
      </c>
      <c r="V11" s="8">
        <f t="shared" si="2"/>
        <v>0.74482169569202561</v>
      </c>
      <c r="W11" s="8">
        <f t="shared" si="3"/>
        <v>0.56136755270394134</v>
      </c>
      <c r="X11" s="4"/>
      <c r="Y11" s="2"/>
      <c r="Z11" s="2"/>
      <c r="AA11" s="1"/>
      <c r="AB11" s="1"/>
      <c r="AC11" s="1"/>
      <c r="AD11" s="1"/>
    </row>
    <row r="12" spans="1:30" ht="69.75" customHeight="1" thickTop="1" thickBot="1" x14ac:dyDescent="0.3">
      <c r="A12" s="5" t="s">
        <v>23</v>
      </c>
      <c r="B12" s="5" t="s">
        <v>28</v>
      </c>
      <c r="C12" s="5" t="s">
        <v>25</v>
      </c>
      <c r="D12" s="5" t="s">
        <v>34</v>
      </c>
      <c r="E12" s="5" t="s">
        <v>18</v>
      </c>
      <c r="F12" s="5" t="s">
        <v>21</v>
      </c>
      <c r="G12" s="5" t="s">
        <v>20</v>
      </c>
      <c r="H12" s="13" t="s">
        <v>35</v>
      </c>
      <c r="I12" s="14">
        <v>4800000000</v>
      </c>
      <c r="J12" s="14">
        <v>0</v>
      </c>
      <c r="K12" s="14">
        <v>0</v>
      </c>
      <c r="L12" s="14">
        <v>4800000000</v>
      </c>
      <c r="M12" s="14">
        <v>28000000</v>
      </c>
      <c r="N12" s="6">
        <f t="shared" si="5"/>
        <v>4772000000</v>
      </c>
      <c r="O12" s="14">
        <v>4756748015.6400003</v>
      </c>
      <c r="P12" s="14">
        <v>15251984.359999999</v>
      </c>
      <c r="Q12" s="14">
        <v>4720978603.6400003</v>
      </c>
      <c r="R12" s="14">
        <v>4070018035.6399999</v>
      </c>
      <c r="S12" s="14">
        <v>3938794969.6399999</v>
      </c>
      <c r="T12" s="7">
        <f t="shared" si="0"/>
        <v>51021396.359999657</v>
      </c>
      <c r="U12" s="8">
        <f t="shared" si="1"/>
        <v>0.98930817343671429</v>
      </c>
      <c r="V12" s="8">
        <f t="shared" si="2"/>
        <v>0.85289564870913659</v>
      </c>
      <c r="W12" s="8">
        <f t="shared" si="3"/>
        <v>0.82539710176865044</v>
      </c>
      <c r="X12" s="4"/>
      <c r="Y12" s="2"/>
      <c r="Z12" s="2"/>
      <c r="AA12" s="1"/>
      <c r="AB12" s="1"/>
      <c r="AC12" s="1"/>
      <c r="AD12" s="1"/>
    </row>
    <row r="13" spans="1:30" ht="87.75" customHeight="1" thickTop="1" thickBot="1" x14ac:dyDescent="0.3">
      <c r="A13" s="5" t="s">
        <v>23</v>
      </c>
      <c r="B13" s="5" t="s">
        <v>28</v>
      </c>
      <c r="C13" s="5" t="s">
        <v>25</v>
      </c>
      <c r="D13" s="5" t="s">
        <v>36</v>
      </c>
      <c r="E13" s="5" t="s">
        <v>18</v>
      </c>
      <c r="F13" s="5" t="s">
        <v>19</v>
      </c>
      <c r="G13" s="5" t="s">
        <v>20</v>
      </c>
      <c r="H13" s="13" t="s">
        <v>37</v>
      </c>
      <c r="I13" s="14">
        <v>1000000000</v>
      </c>
      <c r="J13" s="14">
        <v>0</v>
      </c>
      <c r="K13" s="14">
        <v>0</v>
      </c>
      <c r="L13" s="14">
        <v>1000000000</v>
      </c>
      <c r="M13" s="14">
        <v>0</v>
      </c>
      <c r="N13" s="6">
        <f t="shared" si="5"/>
        <v>1000000000</v>
      </c>
      <c r="O13" s="14">
        <v>1000000000</v>
      </c>
      <c r="P13" s="14">
        <v>0</v>
      </c>
      <c r="Q13" s="14">
        <v>1000000000</v>
      </c>
      <c r="R13" s="14">
        <v>1000000000</v>
      </c>
      <c r="S13" s="14">
        <v>1000000000</v>
      </c>
      <c r="T13" s="7">
        <f t="shared" si="0"/>
        <v>0</v>
      </c>
      <c r="U13" s="8">
        <f t="shared" si="1"/>
        <v>1</v>
      </c>
      <c r="V13" s="8">
        <f t="shared" si="2"/>
        <v>1</v>
      </c>
      <c r="W13" s="8">
        <f t="shared" si="3"/>
        <v>1</v>
      </c>
      <c r="X13" s="4"/>
      <c r="Y13" s="2"/>
      <c r="Z13" s="2"/>
      <c r="AA13" s="1"/>
      <c r="AB13" s="1"/>
      <c r="AC13" s="1"/>
      <c r="AD13" s="1"/>
    </row>
    <row r="14" spans="1:30" ht="73.5" customHeight="1" thickTop="1" thickBot="1" x14ac:dyDescent="0.3">
      <c r="A14" s="5" t="s">
        <v>23</v>
      </c>
      <c r="B14" s="5" t="s">
        <v>28</v>
      </c>
      <c r="C14" s="5" t="s">
        <v>25</v>
      </c>
      <c r="D14" s="5" t="s">
        <v>36</v>
      </c>
      <c r="E14" s="5" t="s">
        <v>18</v>
      </c>
      <c r="F14" s="5" t="s">
        <v>21</v>
      </c>
      <c r="G14" s="5" t="s">
        <v>20</v>
      </c>
      <c r="H14" s="13" t="s">
        <v>37</v>
      </c>
      <c r="I14" s="14">
        <v>19000000000</v>
      </c>
      <c r="J14" s="14">
        <v>0</v>
      </c>
      <c r="K14" s="14">
        <v>0</v>
      </c>
      <c r="L14" s="14">
        <v>19000000000</v>
      </c>
      <c r="M14" s="14">
        <v>0</v>
      </c>
      <c r="N14" s="6">
        <f t="shared" si="5"/>
        <v>19000000000</v>
      </c>
      <c r="O14" s="14">
        <v>19000000000</v>
      </c>
      <c r="P14" s="14">
        <v>0</v>
      </c>
      <c r="Q14" s="14">
        <v>19000000000</v>
      </c>
      <c r="R14" s="14">
        <v>7700000000</v>
      </c>
      <c r="S14" s="14">
        <v>7700000000</v>
      </c>
      <c r="T14" s="7">
        <f t="shared" si="0"/>
        <v>0</v>
      </c>
      <c r="U14" s="8">
        <f t="shared" si="1"/>
        <v>1</v>
      </c>
      <c r="V14" s="8">
        <f t="shared" si="2"/>
        <v>0.40526315789473683</v>
      </c>
      <c r="W14" s="8">
        <f t="shared" si="3"/>
        <v>0.40526315789473683</v>
      </c>
      <c r="X14" s="4"/>
      <c r="Y14" s="2"/>
      <c r="Z14" s="2"/>
      <c r="AA14" s="1"/>
      <c r="AB14" s="1"/>
      <c r="AC14" s="1"/>
      <c r="AD14" s="1"/>
    </row>
    <row r="15" spans="1:30" ht="76.5" customHeight="1" thickTop="1" thickBot="1" x14ac:dyDescent="0.3">
      <c r="A15" s="5" t="s">
        <v>23</v>
      </c>
      <c r="B15" s="5" t="s">
        <v>28</v>
      </c>
      <c r="C15" s="5" t="s">
        <v>25</v>
      </c>
      <c r="D15" s="5" t="s">
        <v>38</v>
      </c>
      <c r="E15" s="5" t="s">
        <v>18</v>
      </c>
      <c r="F15" s="5" t="s">
        <v>19</v>
      </c>
      <c r="G15" s="5" t="s">
        <v>20</v>
      </c>
      <c r="H15" s="13" t="s">
        <v>39</v>
      </c>
      <c r="I15" s="14">
        <v>1000000000</v>
      </c>
      <c r="J15" s="14">
        <v>0</v>
      </c>
      <c r="K15" s="14">
        <v>0</v>
      </c>
      <c r="L15" s="14">
        <v>1000000000</v>
      </c>
      <c r="M15" s="14">
        <v>0</v>
      </c>
      <c r="N15" s="6">
        <f t="shared" si="5"/>
        <v>1000000000</v>
      </c>
      <c r="O15" s="14">
        <v>1000000000</v>
      </c>
      <c r="P15" s="14">
        <v>0</v>
      </c>
      <c r="Q15" s="14">
        <v>1000000000</v>
      </c>
      <c r="R15" s="14">
        <v>1000000000</v>
      </c>
      <c r="S15" s="14">
        <v>1000000000</v>
      </c>
      <c r="T15" s="7">
        <f t="shared" si="0"/>
        <v>0</v>
      </c>
      <c r="U15" s="8">
        <f t="shared" si="1"/>
        <v>1</v>
      </c>
      <c r="V15" s="8">
        <f t="shared" si="2"/>
        <v>1</v>
      </c>
      <c r="W15" s="8">
        <f t="shared" si="3"/>
        <v>1</v>
      </c>
      <c r="X15" s="4"/>
      <c r="Y15" s="2"/>
      <c r="Z15" s="2"/>
      <c r="AA15" s="1"/>
      <c r="AB15" s="1"/>
      <c r="AC15" s="1"/>
      <c r="AD15" s="1"/>
    </row>
    <row r="16" spans="1:30" ht="54.95" customHeight="1" thickTop="1" thickBot="1" x14ac:dyDescent="0.3">
      <c r="A16" s="5" t="s">
        <v>23</v>
      </c>
      <c r="B16" s="5" t="s">
        <v>28</v>
      </c>
      <c r="C16" s="5" t="s">
        <v>25</v>
      </c>
      <c r="D16" s="5" t="s">
        <v>40</v>
      </c>
      <c r="E16" s="5" t="s">
        <v>18</v>
      </c>
      <c r="F16" s="5" t="s">
        <v>19</v>
      </c>
      <c r="G16" s="5" t="s">
        <v>20</v>
      </c>
      <c r="H16" s="13" t="s">
        <v>41</v>
      </c>
      <c r="I16" s="14">
        <v>1000000000</v>
      </c>
      <c r="J16" s="14">
        <v>0</v>
      </c>
      <c r="K16" s="14">
        <v>0</v>
      </c>
      <c r="L16" s="14">
        <v>1000000000</v>
      </c>
      <c r="M16" s="14">
        <v>0</v>
      </c>
      <c r="N16" s="6">
        <f t="shared" si="5"/>
        <v>1000000000</v>
      </c>
      <c r="O16" s="14">
        <v>994135910</v>
      </c>
      <c r="P16" s="14">
        <v>5864090</v>
      </c>
      <c r="Q16" s="14">
        <v>994135910</v>
      </c>
      <c r="R16" s="14">
        <v>904135910</v>
      </c>
      <c r="S16" s="14">
        <v>904135910</v>
      </c>
      <c r="T16" s="7">
        <f t="shared" si="0"/>
        <v>5864090</v>
      </c>
      <c r="U16" s="8">
        <f t="shared" si="1"/>
        <v>0.99413591000000001</v>
      </c>
      <c r="V16" s="8">
        <f t="shared" si="2"/>
        <v>0.90413591000000004</v>
      </c>
      <c r="W16" s="8">
        <f t="shared" si="3"/>
        <v>0.90413591000000004</v>
      </c>
      <c r="X16" s="4"/>
      <c r="Y16" s="2"/>
      <c r="Z16" s="2"/>
      <c r="AA16" s="1"/>
      <c r="AB16" s="1"/>
      <c r="AC16" s="1"/>
      <c r="AD16" s="1"/>
    </row>
    <row r="17" spans="1:30" ht="54.95" customHeight="1" thickTop="1" thickBot="1" x14ac:dyDescent="0.3">
      <c r="A17" s="5" t="s">
        <v>23</v>
      </c>
      <c r="B17" s="5" t="s">
        <v>28</v>
      </c>
      <c r="C17" s="5" t="s">
        <v>25</v>
      </c>
      <c r="D17" s="5" t="s">
        <v>40</v>
      </c>
      <c r="E17" s="5" t="s">
        <v>18</v>
      </c>
      <c r="F17" s="5" t="s">
        <v>21</v>
      </c>
      <c r="G17" s="5" t="s">
        <v>20</v>
      </c>
      <c r="H17" s="13" t="s">
        <v>41</v>
      </c>
      <c r="I17" s="14">
        <v>6200000000</v>
      </c>
      <c r="J17" s="14">
        <v>1400000000</v>
      </c>
      <c r="K17" s="14">
        <v>0</v>
      </c>
      <c r="L17" s="14">
        <v>7600000000</v>
      </c>
      <c r="M17" s="14">
        <v>0</v>
      </c>
      <c r="N17" s="6">
        <f t="shared" si="5"/>
        <v>7600000000</v>
      </c>
      <c r="O17" s="14">
        <v>7468445487.25</v>
      </c>
      <c r="P17" s="14">
        <v>131554512.75</v>
      </c>
      <c r="Q17" s="14">
        <v>7468445487.25</v>
      </c>
      <c r="R17" s="14">
        <v>6163429576.25</v>
      </c>
      <c r="S17" s="14">
        <v>6059937821.25</v>
      </c>
      <c r="T17" s="7">
        <f t="shared" si="0"/>
        <v>131554512.75</v>
      </c>
      <c r="U17" s="8">
        <f t="shared" si="1"/>
        <v>0.98269019569078953</v>
      </c>
      <c r="V17" s="8">
        <f t="shared" si="2"/>
        <v>0.8109775758223684</v>
      </c>
      <c r="W17" s="8">
        <f t="shared" si="3"/>
        <v>0.79736023963815794</v>
      </c>
      <c r="X17" s="4"/>
      <c r="Y17" s="2"/>
      <c r="Z17" s="2"/>
      <c r="AA17" s="1"/>
      <c r="AB17" s="1"/>
      <c r="AC17" s="1"/>
      <c r="AD17" s="1"/>
    </row>
    <row r="18" spans="1:30" ht="63.75" customHeight="1" thickTop="1" thickBot="1" x14ac:dyDescent="0.3">
      <c r="A18" s="5" t="s">
        <v>23</v>
      </c>
      <c r="B18" s="5" t="s">
        <v>28</v>
      </c>
      <c r="C18" s="5" t="s">
        <v>25</v>
      </c>
      <c r="D18" s="5" t="s">
        <v>42</v>
      </c>
      <c r="E18" s="5" t="s">
        <v>18</v>
      </c>
      <c r="F18" s="5" t="s">
        <v>21</v>
      </c>
      <c r="G18" s="5" t="s">
        <v>20</v>
      </c>
      <c r="H18" s="13" t="s">
        <v>43</v>
      </c>
      <c r="I18" s="14">
        <v>14973355723</v>
      </c>
      <c r="J18" s="14">
        <v>0</v>
      </c>
      <c r="K18" s="14">
        <v>0</v>
      </c>
      <c r="L18" s="14">
        <v>14973355723</v>
      </c>
      <c r="M18" s="14">
        <v>0</v>
      </c>
      <c r="N18" s="6">
        <f t="shared" si="5"/>
        <v>14973355723</v>
      </c>
      <c r="O18" s="14">
        <v>14913718939.5</v>
      </c>
      <c r="P18" s="14">
        <v>59636783.5</v>
      </c>
      <c r="Q18" s="14">
        <v>14707038507.5</v>
      </c>
      <c r="R18" s="14">
        <v>11239529596.5</v>
      </c>
      <c r="S18" s="14">
        <v>10597372398.5</v>
      </c>
      <c r="T18" s="7">
        <f t="shared" si="0"/>
        <v>266317215.5</v>
      </c>
      <c r="U18" s="8">
        <f t="shared" si="1"/>
        <v>0.98221392582753375</v>
      </c>
      <c r="V18" s="8">
        <f t="shared" si="2"/>
        <v>0.75063531545139128</v>
      </c>
      <c r="W18" s="8">
        <f t="shared" si="3"/>
        <v>0.70774865665027786</v>
      </c>
      <c r="X18" s="4"/>
      <c r="Y18" s="2"/>
      <c r="Z18" s="2"/>
      <c r="AA18" s="1"/>
      <c r="AB18" s="1"/>
      <c r="AC18" s="1"/>
      <c r="AD18" s="1"/>
    </row>
    <row r="19" spans="1:30" ht="54.95" customHeight="1" thickTop="1" thickBot="1" x14ac:dyDescent="0.3">
      <c r="A19" s="5" t="s">
        <v>23</v>
      </c>
      <c r="B19" s="5" t="s">
        <v>28</v>
      </c>
      <c r="C19" s="5" t="s">
        <v>25</v>
      </c>
      <c r="D19" s="5" t="s">
        <v>46</v>
      </c>
      <c r="E19" s="5" t="s">
        <v>18</v>
      </c>
      <c r="F19" s="5" t="s">
        <v>19</v>
      </c>
      <c r="G19" s="5" t="s">
        <v>20</v>
      </c>
      <c r="H19" s="13" t="s">
        <v>47</v>
      </c>
      <c r="I19" s="14">
        <v>1000000000</v>
      </c>
      <c r="J19" s="14">
        <v>0</v>
      </c>
      <c r="K19" s="14">
        <v>0</v>
      </c>
      <c r="L19" s="14">
        <v>1000000000</v>
      </c>
      <c r="M19" s="14">
        <v>0</v>
      </c>
      <c r="N19" s="6">
        <f t="shared" si="5"/>
        <v>1000000000</v>
      </c>
      <c r="O19" s="14">
        <v>1000000000</v>
      </c>
      <c r="P19" s="14">
        <v>0</v>
      </c>
      <c r="Q19" s="14">
        <v>1000000000</v>
      </c>
      <c r="R19" s="14">
        <v>0</v>
      </c>
      <c r="S19" s="14">
        <v>0</v>
      </c>
      <c r="T19" s="7">
        <f t="shared" si="0"/>
        <v>0</v>
      </c>
      <c r="U19" s="8">
        <f t="shared" si="1"/>
        <v>1</v>
      </c>
      <c r="V19" s="8">
        <f t="shared" si="2"/>
        <v>0</v>
      </c>
      <c r="W19" s="8">
        <f t="shared" si="3"/>
        <v>0</v>
      </c>
      <c r="X19" s="4"/>
      <c r="Y19" s="2"/>
      <c r="Z19" s="2"/>
      <c r="AA19" s="1"/>
      <c r="AB19" s="1"/>
      <c r="AC19" s="1"/>
      <c r="AD19" s="1"/>
    </row>
    <row r="20" spans="1:30" ht="54.95" customHeight="1" thickTop="1" thickBot="1" x14ac:dyDescent="0.3">
      <c r="A20" s="5" t="s">
        <v>23</v>
      </c>
      <c r="B20" s="5" t="s">
        <v>28</v>
      </c>
      <c r="C20" s="5" t="s">
        <v>25</v>
      </c>
      <c r="D20" s="5" t="s">
        <v>46</v>
      </c>
      <c r="E20" s="5" t="s">
        <v>18</v>
      </c>
      <c r="F20" s="5" t="s">
        <v>21</v>
      </c>
      <c r="G20" s="5" t="s">
        <v>20</v>
      </c>
      <c r="H20" s="13" t="s">
        <v>47</v>
      </c>
      <c r="I20" s="14">
        <v>2500000000</v>
      </c>
      <c r="J20" s="14">
        <v>0</v>
      </c>
      <c r="K20" s="14">
        <v>1400000000</v>
      </c>
      <c r="L20" s="14">
        <v>1100000000</v>
      </c>
      <c r="M20" s="14">
        <v>30000000</v>
      </c>
      <c r="N20" s="6">
        <f t="shared" si="5"/>
        <v>1070000000</v>
      </c>
      <c r="O20" s="14">
        <v>1070000000</v>
      </c>
      <c r="P20" s="14">
        <v>0</v>
      </c>
      <c r="Q20" s="14">
        <v>1045000000</v>
      </c>
      <c r="R20" s="14">
        <v>0</v>
      </c>
      <c r="S20" s="14">
        <v>0</v>
      </c>
      <c r="T20" s="7">
        <f t="shared" si="0"/>
        <v>25000000</v>
      </c>
      <c r="U20" s="8">
        <f t="shared" si="1"/>
        <v>0.97663551401869164</v>
      </c>
      <c r="V20" s="8">
        <f t="shared" si="2"/>
        <v>0</v>
      </c>
      <c r="W20" s="8">
        <f t="shared" si="3"/>
        <v>0</v>
      </c>
      <c r="X20" s="4"/>
      <c r="Y20" s="2"/>
      <c r="Z20" s="2"/>
      <c r="AA20" s="1"/>
      <c r="AB20" s="1"/>
      <c r="AC20" s="1"/>
      <c r="AD20" s="1"/>
    </row>
    <row r="21" spans="1:30" ht="104.25" customHeight="1" thickTop="1" thickBot="1" x14ac:dyDescent="0.3">
      <c r="A21" s="5" t="s">
        <v>23</v>
      </c>
      <c r="B21" s="5" t="s">
        <v>28</v>
      </c>
      <c r="C21" s="5" t="s">
        <v>25</v>
      </c>
      <c r="D21" s="5" t="s">
        <v>48</v>
      </c>
      <c r="E21" s="5" t="s">
        <v>18</v>
      </c>
      <c r="F21" s="5" t="s">
        <v>19</v>
      </c>
      <c r="G21" s="5" t="s">
        <v>20</v>
      </c>
      <c r="H21" s="13" t="s">
        <v>49</v>
      </c>
      <c r="I21" s="14">
        <v>1029000000</v>
      </c>
      <c r="J21" s="14">
        <v>0</v>
      </c>
      <c r="K21" s="14">
        <v>0</v>
      </c>
      <c r="L21" s="14">
        <v>1029000000</v>
      </c>
      <c r="M21" s="14">
        <v>33149026</v>
      </c>
      <c r="N21" s="6">
        <f t="shared" si="5"/>
        <v>995850974</v>
      </c>
      <c r="O21" s="14">
        <v>995850974</v>
      </c>
      <c r="P21" s="14">
        <v>0</v>
      </c>
      <c r="Q21" s="14">
        <v>993706098</v>
      </c>
      <c r="R21" s="14">
        <v>848402650</v>
      </c>
      <c r="S21" s="14">
        <v>848402650</v>
      </c>
      <c r="T21" s="7">
        <f t="shared" si="0"/>
        <v>2144876</v>
      </c>
      <c r="U21" s="8">
        <f t="shared" si="1"/>
        <v>0.997846187777088</v>
      </c>
      <c r="V21" s="8">
        <f t="shared" si="2"/>
        <v>0.8519373602580822</v>
      </c>
      <c r="W21" s="8">
        <f t="shared" si="3"/>
        <v>0.8519373602580822</v>
      </c>
      <c r="X21" s="4"/>
      <c r="Y21" s="2"/>
      <c r="Z21" s="2"/>
      <c r="AA21" s="1"/>
      <c r="AB21" s="1"/>
      <c r="AC21" s="1"/>
      <c r="AD21" s="1"/>
    </row>
    <row r="22" spans="1:30" ht="79.5" customHeight="1" thickTop="1" thickBot="1" x14ac:dyDescent="0.3">
      <c r="A22" s="5" t="s">
        <v>23</v>
      </c>
      <c r="B22" s="5" t="s">
        <v>28</v>
      </c>
      <c r="C22" s="5" t="s">
        <v>25</v>
      </c>
      <c r="D22" s="5" t="s">
        <v>48</v>
      </c>
      <c r="E22" s="5" t="s">
        <v>18</v>
      </c>
      <c r="F22" s="5" t="s">
        <v>21</v>
      </c>
      <c r="G22" s="5" t="s">
        <v>20</v>
      </c>
      <c r="H22" s="13" t="s">
        <v>49</v>
      </c>
      <c r="I22" s="14">
        <v>3971000000</v>
      </c>
      <c r="J22" s="14">
        <v>0</v>
      </c>
      <c r="K22" s="14">
        <v>0</v>
      </c>
      <c r="L22" s="14">
        <v>3971000000</v>
      </c>
      <c r="M22" s="14">
        <v>0</v>
      </c>
      <c r="N22" s="6">
        <f t="shared" si="5"/>
        <v>3971000000</v>
      </c>
      <c r="O22" s="14">
        <v>3934990541.6999998</v>
      </c>
      <c r="P22" s="14">
        <v>36009458.299999997</v>
      </c>
      <c r="Q22" s="14">
        <v>3934990541.6999998</v>
      </c>
      <c r="R22" s="14">
        <v>3584671851.6999998</v>
      </c>
      <c r="S22" s="14">
        <v>3576818299.6999998</v>
      </c>
      <c r="T22" s="7">
        <f t="shared" si="0"/>
        <v>36009458.300000191</v>
      </c>
      <c r="U22" s="8">
        <f t="shared" si="1"/>
        <v>0.99093189163938544</v>
      </c>
      <c r="V22" s="8">
        <f t="shared" si="2"/>
        <v>0.90271262948879372</v>
      </c>
      <c r="W22" s="8">
        <f t="shared" si="3"/>
        <v>0.90073490297154368</v>
      </c>
      <c r="X22" s="4"/>
      <c r="Y22" s="2"/>
      <c r="Z22" s="2"/>
      <c r="AA22" s="1"/>
      <c r="AB22" s="1"/>
      <c r="AC22" s="1"/>
      <c r="AD22" s="1"/>
    </row>
    <row r="23" spans="1:30" ht="54.95" customHeight="1" thickTop="1" thickBot="1" x14ac:dyDescent="0.3">
      <c r="A23" s="5" t="s">
        <v>23</v>
      </c>
      <c r="B23" s="5" t="s">
        <v>50</v>
      </c>
      <c r="C23" s="5" t="s">
        <v>25</v>
      </c>
      <c r="D23" s="5" t="s">
        <v>51</v>
      </c>
      <c r="E23" s="5" t="s">
        <v>18</v>
      </c>
      <c r="F23" s="5" t="s">
        <v>21</v>
      </c>
      <c r="G23" s="5" t="s">
        <v>20</v>
      </c>
      <c r="H23" s="13" t="s">
        <v>52</v>
      </c>
      <c r="I23" s="14">
        <v>180000000</v>
      </c>
      <c r="J23" s="14">
        <v>0</v>
      </c>
      <c r="K23" s="14">
        <v>0</v>
      </c>
      <c r="L23" s="14">
        <v>180000000</v>
      </c>
      <c r="M23" s="14">
        <v>39222449</v>
      </c>
      <c r="N23" s="6">
        <f t="shared" si="5"/>
        <v>140777551</v>
      </c>
      <c r="O23" s="14">
        <v>140777551</v>
      </c>
      <c r="P23" s="14">
        <v>0</v>
      </c>
      <c r="Q23" s="14">
        <v>136058118</v>
      </c>
      <c r="R23" s="14">
        <v>41232367</v>
      </c>
      <c r="S23" s="14">
        <v>41232367</v>
      </c>
      <c r="T23" s="7">
        <f t="shared" si="0"/>
        <v>4719433</v>
      </c>
      <c r="U23" s="8">
        <f t="shared" si="1"/>
        <v>0.96647595467831371</v>
      </c>
      <c r="V23" s="8">
        <f t="shared" si="2"/>
        <v>0.29289021372448792</v>
      </c>
      <c r="W23" s="8">
        <f t="shared" si="3"/>
        <v>0.29289021372448792</v>
      </c>
      <c r="X23" s="4"/>
      <c r="Y23" s="2"/>
      <c r="Z23" s="2"/>
      <c r="AA23" s="1"/>
      <c r="AB23" s="1"/>
      <c r="AC23" s="1"/>
      <c r="AD23" s="1"/>
    </row>
    <row r="24" spans="1:30" ht="100.5" customHeight="1" thickTop="1" thickBot="1" x14ac:dyDescent="0.3">
      <c r="A24" s="5" t="s">
        <v>23</v>
      </c>
      <c r="B24" s="5" t="s">
        <v>50</v>
      </c>
      <c r="C24" s="5" t="s">
        <v>25</v>
      </c>
      <c r="D24" s="5" t="s">
        <v>53</v>
      </c>
      <c r="E24" s="5" t="s">
        <v>18</v>
      </c>
      <c r="F24" s="5" t="s">
        <v>21</v>
      </c>
      <c r="G24" s="5" t="s">
        <v>20</v>
      </c>
      <c r="H24" s="13" t="s">
        <v>54</v>
      </c>
      <c r="I24" s="14">
        <v>300000000</v>
      </c>
      <c r="J24" s="14">
        <v>0</v>
      </c>
      <c r="K24" s="14">
        <v>0</v>
      </c>
      <c r="L24" s="14">
        <v>300000000</v>
      </c>
      <c r="M24" s="14">
        <v>10000000</v>
      </c>
      <c r="N24" s="6">
        <f t="shared" si="5"/>
        <v>290000000</v>
      </c>
      <c r="O24" s="14">
        <v>274444680</v>
      </c>
      <c r="P24" s="14">
        <v>15555320</v>
      </c>
      <c r="Q24" s="14">
        <v>269404016</v>
      </c>
      <c r="R24" s="14">
        <v>5000000</v>
      </c>
      <c r="S24" s="14">
        <v>5000000</v>
      </c>
      <c r="T24" s="7">
        <f t="shared" si="0"/>
        <v>20595984</v>
      </c>
      <c r="U24" s="8">
        <f t="shared" si="1"/>
        <v>0.92897936551724136</v>
      </c>
      <c r="V24" s="8">
        <f t="shared" si="2"/>
        <v>1.7241379310344827E-2</v>
      </c>
      <c r="W24" s="8">
        <f t="shared" si="3"/>
        <v>1.7241379310344827E-2</v>
      </c>
      <c r="X24" s="4"/>
      <c r="Y24" s="2"/>
      <c r="Z24" s="2"/>
      <c r="AA24" s="1"/>
      <c r="AB24" s="1"/>
      <c r="AC24" s="1"/>
      <c r="AD24" s="1"/>
    </row>
    <row r="25" spans="1:30" ht="91.5" customHeight="1" thickTop="1" thickBot="1" x14ac:dyDescent="0.3">
      <c r="A25" s="5" t="s">
        <v>23</v>
      </c>
      <c r="B25" s="5" t="s">
        <v>50</v>
      </c>
      <c r="C25" s="5" t="s">
        <v>25</v>
      </c>
      <c r="D25" s="5" t="s">
        <v>55</v>
      </c>
      <c r="E25" s="5" t="s">
        <v>18</v>
      </c>
      <c r="F25" s="5" t="s">
        <v>21</v>
      </c>
      <c r="G25" s="5" t="s">
        <v>20</v>
      </c>
      <c r="H25" s="13" t="s">
        <v>56</v>
      </c>
      <c r="I25" s="14">
        <v>140000557</v>
      </c>
      <c r="J25" s="14">
        <v>0</v>
      </c>
      <c r="K25" s="14">
        <v>0</v>
      </c>
      <c r="L25" s="14">
        <v>140000557</v>
      </c>
      <c r="M25" s="14">
        <v>0</v>
      </c>
      <c r="N25" s="6">
        <f t="shared" si="5"/>
        <v>140000557</v>
      </c>
      <c r="O25" s="14">
        <v>113777464.13</v>
      </c>
      <c r="P25" s="14">
        <v>26223092.870000001</v>
      </c>
      <c r="Q25" s="14">
        <v>113777464.13</v>
      </c>
      <c r="R25" s="14">
        <v>93469538.129999995</v>
      </c>
      <c r="S25" s="14">
        <v>93469538.129999995</v>
      </c>
      <c r="T25" s="7">
        <f t="shared" si="0"/>
        <v>26223092.870000005</v>
      </c>
      <c r="U25" s="8">
        <f t="shared" si="1"/>
        <v>0.81269293900023554</v>
      </c>
      <c r="V25" s="8">
        <f t="shared" si="2"/>
        <v>0.6676369018303262</v>
      </c>
      <c r="W25" s="8">
        <f t="shared" si="3"/>
        <v>0.6676369018303262</v>
      </c>
      <c r="X25" s="4"/>
      <c r="Y25" s="2"/>
      <c r="Z25" s="2"/>
      <c r="AA25" s="1"/>
      <c r="AB25" s="1"/>
      <c r="AC25" s="1"/>
      <c r="AD25" s="1"/>
    </row>
    <row r="26" spans="1:30" ht="54.95" customHeight="1" thickTop="1" thickBot="1" x14ac:dyDescent="0.3">
      <c r="A26" s="24" t="s">
        <v>23</v>
      </c>
      <c r="B26" s="24"/>
      <c r="C26" s="24"/>
      <c r="D26" s="24"/>
      <c r="E26" s="24"/>
      <c r="F26" s="24"/>
      <c r="G26" s="24"/>
      <c r="H26" s="25" t="s">
        <v>72</v>
      </c>
      <c r="I26" s="26">
        <f>SUM(I10:I25)</f>
        <v>58332356280</v>
      </c>
      <c r="J26" s="26">
        <f t="shared" ref="J26:S26" si="6">SUM(J10:J25)</f>
        <v>26059180000</v>
      </c>
      <c r="K26" s="26">
        <f t="shared" si="6"/>
        <v>1400000000</v>
      </c>
      <c r="L26" s="26">
        <f t="shared" si="6"/>
        <v>82991536280</v>
      </c>
      <c r="M26" s="26">
        <f t="shared" si="6"/>
        <v>288371475</v>
      </c>
      <c r="N26" s="26">
        <f t="shared" si="6"/>
        <v>82703164805</v>
      </c>
      <c r="O26" s="26">
        <f t="shared" si="6"/>
        <v>82413069485.220001</v>
      </c>
      <c r="P26" s="26">
        <f t="shared" si="6"/>
        <v>290095319.78000003</v>
      </c>
      <c r="Q26" s="26">
        <f t="shared" si="6"/>
        <v>82133714668.220001</v>
      </c>
      <c r="R26" s="26">
        <f t="shared" si="6"/>
        <v>57082623995.219994</v>
      </c>
      <c r="S26" s="26">
        <f t="shared" si="6"/>
        <v>55997749954.219994</v>
      </c>
      <c r="T26" s="27">
        <f t="shared" si="0"/>
        <v>569450136.77999878</v>
      </c>
      <c r="U26" s="28">
        <f t="shared" si="1"/>
        <v>0.99311453028281726</v>
      </c>
      <c r="V26" s="28">
        <f t="shared" si="2"/>
        <v>0.6902108780215499</v>
      </c>
      <c r="W26" s="28">
        <f t="shared" si="3"/>
        <v>0.67709319330467177</v>
      </c>
      <c r="X26" s="4"/>
      <c r="Y26" s="2"/>
      <c r="Z26" s="2"/>
      <c r="AA26" s="1"/>
      <c r="AB26" s="1"/>
      <c r="AC26" s="1"/>
      <c r="AD26" s="1"/>
    </row>
    <row r="27" spans="1:30" ht="71.25" customHeight="1" thickTop="1" thickBot="1" x14ac:dyDescent="0.3">
      <c r="A27" s="5" t="s">
        <v>23</v>
      </c>
      <c r="B27" s="5" t="s">
        <v>57</v>
      </c>
      <c r="C27" s="5" t="s">
        <v>25</v>
      </c>
      <c r="D27" s="5" t="s">
        <v>26</v>
      </c>
      <c r="E27" s="5" t="s">
        <v>18</v>
      </c>
      <c r="F27" s="5" t="s">
        <v>19</v>
      </c>
      <c r="G27" s="5" t="s">
        <v>20</v>
      </c>
      <c r="H27" s="13" t="s">
        <v>58</v>
      </c>
      <c r="I27" s="14">
        <v>380000000</v>
      </c>
      <c r="J27" s="14">
        <v>0</v>
      </c>
      <c r="K27" s="14">
        <v>0</v>
      </c>
      <c r="L27" s="14">
        <v>380000000</v>
      </c>
      <c r="M27" s="14">
        <v>0</v>
      </c>
      <c r="N27" s="6">
        <f>+L27-M27</f>
        <v>380000000</v>
      </c>
      <c r="O27" s="14">
        <v>380000000</v>
      </c>
      <c r="P27" s="14">
        <v>0</v>
      </c>
      <c r="Q27" s="14">
        <v>380000000</v>
      </c>
      <c r="R27" s="14">
        <v>53647165</v>
      </c>
      <c r="S27" s="14">
        <v>53647165</v>
      </c>
      <c r="T27" s="7">
        <f t="shared" si="0"/>
        <v>0</v>
      </c>
      <c r="U27" s="8">
        <f t="shared" si="1"/>
        <v>1</v>
      </c>
      <c r="V27" s="8">
        <f t="shared" si="2"/>
        <v>0.14117674999999999</v>
      </c>
      <c r="W27" s="8">
        <f t="shared" si="3"/>
        <v>0.14117674999999999</v>
      </c>
      <c r="X27" s="4"/>
      <c r="Y27" s="2"/>
      <c r="Z27" s="2"/>
      <c r="AA27" s="1"/>
      <c r="AB27" s="1"/>
      <c r="AC27" s="1"/>
      <c r="AD27" s="1"/>
    </row>
    <row r="28" spans="1:30" ht="73.5" customHeight="1" thickTop="1" thickBot="1" x14ac:dyDescent="0.3">
      <c r="A28" s="5" t="s">
        <v>23</v>
      </c>
      <c r="B28" s="5" t="s">
        <v>57</v>
      </c>
      <c r="C28" s="5" t="s">
        <v>25</v>
      </c>
      <c r="D28" s="5" t="s">
        <v>26</v>
      </c>
      <c r="E28" s="5" t="s">
        <v>18</v>
      </c>
      <c r="F28" s="5" t="s">
        <v>21</v>
      </c>
      <c r="G28" s="5" t="s">
        <v>20</v>
      </c>
      <c r="H28" s="13" t="s">
        <v>58</v>
      </c>
      <c r="I28" s="14">
        <v>1010754503</v>
      </c>
      <c r="J28" s="14">
        <v>0</v>
      </c>
      <c r="K28" s="14">
        <v>0</v>
      </c>
      <c r="L28" s="14">
        <v>1010754503</v>
      </c>
      <c r="M28" s="14">
        <v>0</v>
      </c>
      <c r="N28" s="6">
        <f>+L28-M28</f>
        <v>1010754503</v>
      </c>
      <c r="O28" s="14">
        <v>966911907.5</v>
      </c>
      <c r="P28" s="14">
        <v>43842595.5</v>
      </c>
      <c r="Q28" s="14">
        <v>888163907.5</v>
      </c>
      <c r="R28" s="14">
        <v>583099373</v>
      </c>
      <c r="S28" s="14">
        <v>550760482</v>
      </c>
      <c r="T28" s="7">
        <f t="shared" si="0"/>
        <v>122590595.5</v>
      </c>
      <c r="U28" s="8">
        <f t="shared" si="1"/>
        <v>0.87871377754326963</v>
      </c>
      <c r="V28" s="8">
        <f t="shared" si="2"/>
        <v>0.57689515235333066</v>
      </c>
      <c r="W28" s="8">
        <f t="shared" si="3"/>
        <v>0.54490034955599898</v>
      </c>
      <c r="X28" s="4"/>
      <c r="Y28" s="2"/>
      <c r="Z28" s="2"/>
      <c r="AA28" s="1"/>
      <c r="AB28" s="1"/>
      <c r="AC28" s="1"/>
      <c r="AD28" s="1"/>
    </row>
    <row r="29" spans="1:30" ht="72.75" customHeight="1" thickTop="1" thickBot="1" x14ac:dyDescent="0.3">
      <c r="A29" s="5" t="s">
        <v>23</v>
      </c>
      <c r="B29" s="5" t="s">
        <v>57</v>
      </c>
      <c r="C29" s="5" t="s">
        <v>25</v>
      </c>
      <c r="D29" s="5" t="s">
        <v>51</v>
      </c>
      <c r="E29" s="5" t="s">
        <v>18</v>
      </c>
      <c r="F29" s="5" t="s">
        <v>21</v>
      </c>
      <c r="G29" s="5" t="s">
        <v>20</v>
      </c>
      <c r="H29" s="13" t="s">
        <v>61</v>
      </c>
      <c r="I29" s="14">
        <v>2180700116</v>
      </c>
      <c r="J29" s="14">
        <v>0</v>
      </c>
      <c r="K29" s="14">
        <v>0</v>
      </c>
      <c r="L29" s="14">
        <v>2180700116</v>
      </c>
      <c r="M29" s="14">
        <v>4300000</v>
      </c>
      <c r="N29" s="6">
        <f>+L29-M29</f>
        <v>2176400116</v>
      </c>
      <c r="O29" s="14">
        <v>2176171613.46</v>
      </c>
      <c r="P29" s="14">
        <v>228502.54</v>
      </c>
      <c r="Q29" s="14">
        <v>2176171613.46</v>
      </c>
      <c r="R29" s="14">
        <v>1971393381</v>
      </c>
      <c r="S29" s="14">
        <v>1963539829</v>
      </c>
      <c r="T29" s="7">
        <f t="shared" si="0"/>
        <v>228502.53999996185</v>
      </c>
      <c r="U29" s="8">
        <f t="shared" si="1"/>
        <v>0.99989500894696703</v>
      </c>
      <c r="V29" s="8">
        <f t="shared" si="2"/>
        <v>0.90580466638791524</v>
      </c>
      <c r="W29" s="8">
        <f t="shared" si="3"/>
        <v>0.90219616079086806</v>
      </c>
      <c r="X29" s="4"/>
      <c r="Y29" s="2"/>
      <c r="Z29" s="2"/>
      <c r="AA29" s="1"/>
      <c r="AB29" s="1"/>
      <c r="AC29" s="1"/>
      <c r="AD29" s="1"/>
    </row>
    <row r="30" spans="1:30" ht="54.95" customHeight="1" thickTop="1" thickBot="1" x14ac:dyDescent="0.3">
      <c r="A30" s="24" t="s">
        <v>23</v>
      </c>
      <c r="B30" s="24"/>
      <c r="C30" s="24"/>
      <c r="D30" s="24"/>
      <c r="E30" s="24"/>
      <c r="F30" s="24"/>
      <c r="G30" s="24"/>
      <c r="H30" s="25" t="s">
        <v>73</v>
      </c>
      <c r="I30" s="26">
        <f>SUM(I27:I29)</f>
        <v>3571454619</v>
      </c>
      <c r="J30" s="26">
        <f t="shared" ref="J30:S30" si="7">SUM(J27:J29)</f>
        <v>0</v>
      </c>
      <c r="K30" s="26">
        <f t="shared" si="7"/>
        <v>0</v>
      </c>
      <c r="L30" s="26">
        <f t="shared" si="7"/>
        <v>3571454619</v>
      </c>
      <c r="M30" s="26">
        <f t="shared" si="7"/>
        <v>4300000</v>
      </c>
      <c r="N30" s="26">
        <f t="shared" si="7"/>
        <v>3567154619</v>
      </c>
      <c r="O30" s="26">
        <f t="shared" si="7"/>
        <v>3523083520.96</v>
      </c>
      <c r="P30" s="26">
        <f t="shared" si="7"/>
        <v>44071098.039999999</v>
      </c>
      <c r="Q30" s="26">
        <f t="shared" si="7"/>
        <v>3444335520.96</v>
      </c>
      <c r="R30" s="26">
        <f t="shared" si="7"/>
        <v>2608139919</v>
      </c>
      <c r="S30" s="26">
        <f t="shared" si="7"/>
        <v>2567947476</v>
      </c>
      <c r="T30" s="27">
        <f t="shared" si="0"/>
        <v>122819098.03999996</v>
      </c>
      <c r="U30" s="28">
        <f t="shared" si="1"/>
        <v>0.96556944927875576</v>
      </c>
      <c r="V30" s="28">
        <f t="shared" si="2"/>
        <v>0.73115415438065712</v>
      </c>
      <c r="W30" s="28">
        <f t="shared" si="3"/>
        <v>0.71988678660637562</v>
      </c>
      <c r="X30" s="4"/>
      <c r="Y30" s="2"/>
      <c r="Z30" s="2"/>
      <c r="AA30" s="1"/>
      <c r="AB30" s="1"/>
      <c r="AC30" s="1"/>
      <c r="AD30" s="1"/>
    </row>
    <row r="31" spans="1:30" ht="54.95" customHeight="1" thickTop="1" thickBot="1" x14ac:dyDescent="0.3">
      <c r="A31" s="5" t="s">
        <v>23</v>
      </c>
      <c r="B31" s="5" t="s">
        <v>28</v>
      </c>
      <c r="C31" s="5" t="s">
        <v>25</v>
      </c>
      <c r="D31" s="5" t="s">
        <v>32</v>
      </c>
      <c r="E31" s="5" t="s">
        <v>18</v>
      </c>
      <c r="F31" s="5" t="s">
        <v>21</v>
      </c>
      <c r="G31" s="5" t="s">
        <v>20</v>
      </c>
      <c r="H31" s="13" t="s">
        <v>33</v>
      </c>
      <c r="I31" s="14">
        <v>9116701608</v>
      </c>
      <c r="J31" s="14">
        <v>0</v>
      </c>
      <c r="K31" s="14">
        <v>0</v>
      </c>
      <c r="L31" s="14">
        <v>9116701608</v>
      </c>
      <c r="M31" s="14">
        <v>0</v>
      </c>
      <c r="N31" s="6">
        <f>+L31-M31</f>
        <v>9116701608</v>
      </c>
      <c r="O31" s="14">
        <v>8647836662.2900009</v>
      </c>
      <c r="P31" s="14">
        <v>468864945.70999998</v>
      </c>
      <c r="Q31" s="14">
        <v>8647836662.2900009</v>
      </c>
      <c r="R31" s="14">
        <v>7633006647.21</v>
      </c>
      <c r="S31" s="14">
        <v>7535972368.21</v>
      </c>
      <c r="T31" s="7">
        <f t="shared" si="0"/>
        <v>468864945.70999908</v>
      </c>
      <c r="U31" s="8">
        <f t="shared" si="1"/>
        <v>0.94857076979479449</v>
      </c>
      <c r="V31" s="8">
        <f t="shared" si="2"/>
        <v>0.83725528984210229</v>
      </c>
      <c r="W31" s="8">
        <f t="shared" si="3"/>
        <v>0.82661171685131241</v>
      </c>
      <c r="X31" s="4"/>
      <c r="Y31" s="2"/>
      <c r="Z31" s="2"/>
      <c r="AA31" s="1"/>
      <c r="AB31" s="1"/>
      <c r="AC31" s="1"/>
      <c r="AD31" s="1"/>
    </row>
    <row r="32" spans="1:30" ht="54.95" customHeight="1" thickTop="1" thickBot="1" x14ac:dyDescent="0.3">
      <c r="A32" s="5" t="s">
        <v>23</v>
      </c>
      <c r="B32" s="5" t="s">
        <v>28</v>
      </c>
      <c r="C32" s="5" t="s">
        <v>25</v>
      </c>
      <c r="D32" s="5" t="s">
        <v>44</v>
      </c>
      <c r="E32" s="5" t="s">
        <v>18</v>
      </c>
      <c r="F32" s="5" t="s">
        <v>19</v>
      </c>
      <c r="G32" s="5" t="s">
        <v>20</v>
      </c>
      <c r="H32" s="13" t="s">
        <v>45</v>
      </c>
      <c r="I32" s="14">
        <v>96004000000</v>
      </c>
      <c r="J32" s="14">
        <v>0</v>
      </c>
      <c r="K32" s="14">
        <v>0</v>
      </c>
      <c r="L32" s="14">
        <v>96004000000</v>
      </c>
      <c r="M32" s="14">
        <v>25000000000</v>
      </c>
      <c r="N32" s="6">
        <f>+L32-M32</f>
        <v>71004000000</v>
      </c>
      <c r="O32" s="14">
        <v>71004000000</v>
      </c>
      <c r="P32" s="14">
        <v>0</v>
      </c>
      <c r="Q32" s="14">
        <v>71004000000</v>
      </c>
      <c r="R32" s="14">
        <v>11004000000</v>
      </c>
      <c r="S32" s="14">
        <v>11004000000</v>
      </c>
      <c r="T32" s="7">
        <f t="shared" si="0"/>
        <v>0</v>
      </c>
      <c r="U32" s="8">
        <f t="shared" si="1"/>
        <v>1</v>
      </c>
      <c r="V32" s="8">
        <f t="shared" si="2"/>
        <v>0.15497718438397837</v>
      </c>
      <c r="W32" s="8">
        <f t="shared" si="3"/>
        <v>0.15497718438397837</v>
      </c>
      <c r="X32" s="4"/>
      <c r="Y32" s="2"/>
      <c r="Z32" s="2"/>
      <c r="AA32" s="1"/>
      <c r="AB32" s="1"/>
      <c r="AC32" s="1"/>
      <c r="AD32" s="1"/>
    </row>
    <row r="33" spans="1:30" ht="54.95" customHeight="1" thickTop="1" thickBot="1" x14ac:dyDescent="0.3">
      <c r="A33" s="5" t="s">
        <v>23</v>
      </c>
      <c r="B33" s="5" t="s">
        <v>57</v>
      </c>
      <c r="C33" s="5" t="s">
        <v>25</v>
      </c>
      <c r="D33" s="5" t="s">
        <v>59</v>
      </c>
      <c r="E33" s="5" t="s">
        <v>18</v>
      </c>
      <c r="F33" s="5" t="s">
        <v>21</v>
      </c>
      <c r="G33" s="5" t="s">
        <v>20</v>
      </c>
      <c r="H33" s="13" t="s">
        <v>60</v>
      </c>
      <c r="I33" s="14">
        <v>1000000000</v>
      </c>
      <c r="J33" s="14">
        <v>0</v>
      </c>
      <c r="K33" s="14">
        <v>0</v>
      </c>
      <c r="L33" s="14">
        <v>1000000000</v>
      </c>
      <c r="M33" s="14">
        <v>0</v>
      </c>
      <c r="N33" s="6">
        <f>+L33-M33</f>
        <v>1000000000</v>
      </c>
      <c r="O33" s="14">
        <v>1000000000</v>
      </c>
      <c r="P33" s="14">
        <v>0</v>
      </c>
      <c r="Q33" s="14">
        <v>1000000000</v>
      </c>
      <c r="R33" s="14">
        <v>0</v>
      </c>
      <c r="S33" s="14">
        <v>0</v>
      </c>
      <c r="T33" s="7">
        <f t="shared" si="0"/>
        <v>0</v>
      </c>
      <c r="U33" s="8">
        <f t="shared" si="1"/>
        <v>1</v>
      </c>
      <c r="V33" s="8">
        <f t="shared" si="2"/>
        <v>0</v>
      </c>
      <c r="W33" s="8">
        <f t="shared" si="3"/>
        <v>0</v>
      </c>
      <c r="X33" s="4"/>
      <c r="Y33" s="2"/>
      <c r="Z33" s="2"/>
      <c r="AA33" s="1"/>
      <c r="AB33" s="1"/>
      <c r="AC33" s="1"/>
      <c r="AD33" s="1"/>
    </row>
    <row r="34" spans="1:30" ht="54.95" customHeight="1" thickTop="1" thickBot="1" x14ac:dyDescent="0.3">
      <c r="A34" s="24" t="s">
        <v>23</v>
      </c>
      <c r="B34" s="24"/>
      <c r="C34" s="24"/>
      <c r="D34" s="24"/>
      <c r="E34" s="24"/>
      <c r="F34" s="24"/>
      <c r="G34" s="24"/>
      <c r="H34" s="25" t="s">
        <v>74</v>
      </c>
      <c r="I34" s="26">
        <f>SUM(I31:I33)</f>
        <v>106120701608</v>
      </c>
      <c r="J34" s="26">
        <f t="shared" ref="J34:S34" si="8">SUM(J31:J33)</f>
        <v>0</v>
      </c>
      <c r="K34" s="26">
        <f t="shared" si="8"/>
        <v>0</v>
      </c>
      <c r="L34" s="26">
        <f t="shared" si="8"/>
        <v>106120701608</v>
      </c>
      <c r="M34" s="26">
        <f t="shared" si="8"/>
        <v>25000000000</v>
      </c>
      <c r="N34" s="26">
        <f t="shared" si="8"/>
        <v>81120701608</v>
      </c>
      <c r="O34" s="26">
        <f t="shared" si="8"/>
        <v>80651836662.290009</v>
      </c>
      <c r="P34" s="26">
        <f t="shared" si="8"/>
        <v>468864945.70999998</v>
      </c>
      <c r="Q34" s="26">
        <f t="shared" si="8"/>
        <v>80651836662.290009</v>
      </c>
      <c r="R34" s="26">
        <f t="shared" si="8"/>
        <v>18637006647.209999</v>
      </c>
      <c r="S34" s="26">
        <f t="shared" si="8"/>
        <v>18539972368.209999</v>
      </c>
      <c r="T34" s="27">
        <f t="shared" si="0"/>
        <v>468864945.70999146</v>
      </c>
      <c r="U34" s="28">
        <f t="shared" si="1"/>
        <v>0.99422015667497932</v>
      </c>
      <c r="V34" s="28">
        <f t="shared" si="2"/>
        <v>0.2297441501094222</v>
      </c>
      <c r="W34" s="28">
        <f t="shared" si="3"/>
        <v>0.22854797851479153</v>
      </c>
      <c r="X34" s="4"/>
      <c r="Y34" s="2"/>
      <c r="Z34" s="2"/>
      <c r="AA34" s="1"/>
      <c r="AB34" s="1"/>
      <c r="AC34" s="1"/>
      <c r="AD34" s="1"/>
    </row>
    <row r="35" spans="1:30" ht="54.95" customHeight="1" thickTop="1" thickBot="1" x14ac:dyDescent="0.3">
      <c r="A35" s="9" t="s">
        <v>23</v>
      </c>
      <c r="B35" s="9"/>
      <c r="C35" s="9"/>
      <c r="D35" s="9"/>
      <c r="E35" s="9"/>
      <c r="F35" s="9"/>
      <c r="G35" s="9"/>
      <c r="H35" s="15" t="s">
        <v>76</v>
      </c>
      <c r="I35" s="10">
        <f>+I9+I26+I30+I34</f>
        <v>177440896180</v>
      </c>
      <c r="J35" s="10">
        <f t="shared" ref="J35:S35" si="9">+J9+J26+J30+J34</f>
        <v>26059180000</v>
      </c>
      <c r="K35" s="10">
        <f t="shared" si="9"/>
        <v>1400000000</v>
      </c>
      <c r="L35" s="10">
        <f t="shared" si="9"/>
        <v>202100076180</v>
      </c>
      <c r="M35" s="10">
        <f t="shared" si="9"/>
        <v>25292671475</v>
      </c>
      <c r="N35" s="10">
        <f t="shared" si="9"/>
        <v>176807404705</v>
      </c>
      <c r="O35" s="10">
        <f t="shared" si="9"/>
        <v>175144215667.40002</v>
      </c>
      <c r="P35" s="10">
        <f t="shared" si="9"/>
        <v>1663189037.6000001</v>
      </c>
      <c r="Q35" s="10">
        <f t="shared" si="9"/>
        <v>174774424655.35004</v>
      </c>
      <c r="R35" s="10">
        <f t="shared" si="9"/>
        <v>83877375320.209991</v>
      </c>
      <c r="S35" s="10">
        <f t="shared" si="9"/>
        <v>82356901045.519989</v>
      </c>
      <c r="T35" s="11">
        <f>+N35-Q35</f>
        <v>2032980049.6499634</v>
      </c>
      <c r="U35" s="12">
        <f>+Q35/N35</f>
        <v>0.98850172563167271</v>
      </c>
      <c r="V35" s="12">
        <f>+R35/N35</f>
        <v>0.47439967494663415</v>
      </c>
      <c r="W35" s="12">
        <f>+S35/N35</f>
        <v>0.46580006749678277</v>
      </c>
      <c r="X35" s="4"/>
      <c r="Y35" s="2"/>
      <c r="Z35" s="2"/>
      <c r="AA35" s="1"/>
      <c r="AB35" s="1"/>
      <c r="AC35" s="1"/>
      <c r="AD35" s="1"/>
    </row>
    <row r="36" spans="1:30" ht="15.75" thickTop="1" x14ac:dyDescent="0.25">
      <c r="T36" s="3"/>
      <c r="U36" s="3"/>
      <c r="V36" s="3"/>
      <c r="W36" s="3"/>
      <c r="X36" s="3"/>
      <c r="Y36" s="3"/>
      <c r="Z36" s="3"/>
    </row>
    <row r="37" spans="1:30" x14ac:dyDescent="0.25">
      <c r="T37" s="3"/>
      <c r="U37" s="3"/>
      <c r="V37" s="3"/>
      <c r="W37" s="3"/>
      <c r="X37" s="3"/>
      <c r="Y37" s="3"/>
      <c r="Z37" s="3"/>
    </row>
    <row r="38" spans="1:30" x14ac:dyDescent="0.25">
      <c r="T38" s="3"/>
      <c r="U38" s="3"/>
      <c r="V38" s="3"/>
      <c r="W38" s="3"/>
      <c r="X38" s="3"/>
      <c r="Y38" s="3"/>
      <c r="Z38" s="3"/>
    </row>
  </sheetData>
  <mergeCells count="4">
    <mergeCell ref="A2:W2"/>
    <mergeCell ref="A3:W3"/>
    <mergeCell ref="A4:W4"/>
    <mergeCell ref="S5:W5"/>
  </mergeCells>
  <printOptions horizontalCentered="1"/>
  <pageMargins left="0.59055118110236227" right="0" top="0.78740157480314965" bottom="0.78740157480314965" header="0.78740157480314965" footer="0.78740157480314965"/>
  <pageSetup paperSize="14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DE INVERSIÓN</vt:lpstr>
      <vt:lpstr>'GASTOS DE INVERSIÓN'!Títulos_a_imprimir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2019-12-09T15:27:03Z</cp:lastPrinted>
  <dcterms:created xsi:type="dcterms:W3CDTF">2019-12-02T13:46:13Z</dcterms:created>
  <dcterms:modified xsi:type="dcterms:W3CDTF">2019-12-09T21:15:22Z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