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<sst xmlns="http://schemas.openxmlformats.org/spreadsheetml/2006/main" count="75" uniqueCount="38">
  <si>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</si>
  <si>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</si>
  <si>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</si>
  <si>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</si>
  <si>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</si>
  <si>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</si>
  <si>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</si>
  <si>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</si>
  <si>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</si>
  <si>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</si>
  <si>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</si>
  <si>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</si>
  <si>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</si>
  <si>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</si>
  <si>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</si>
  <si>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  ($)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</si>
  <si>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</si>
  <si>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</si>
  <si>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</si>
  <si>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</si>
  <si>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</si>
  <si>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>}</t>
  </si>
  <si>
    <t xml:space="preserve">Adquisición de Bienes y Servicios </t>
  </si>
  <si>
    <t>COMPROMISOS  ($)</t>
  </si>
  <si>
    <t>OBLIGACIONES ($)</t>
  </si>
  <si>
    <t xml:space="preserve">   PAGOS  ($)</t>
  </si>
  <si>
    <t>BLOQUEOS ($)</t>
  </si>
  <si>
    <t>APR. VIGENTE DESPUES DE BLOQUEOS ($)</t>
  </si>
  <si>
    <t>APLAZAMIENTOS ($)</t>
  </si>
  <si>
    <t>APR. VIGENTE DESPUES DE APLAZAMIENTOS ($)</t>
  </si>
  <si>
    <t xml:space="preserve">   PAGOS   ($)</t>
  </si>
  <si>
    <t>COMPROMISOS ($)</t>
  </si>
  <si>
    <t>APLAZAMIENTOS  Y BLOQUEOS($)</t>
  </si>
  <si>
    <t>APROPIACIÓN  VIGENTE DESPUES DE APLAZAMIENTOS Y BLOQUEOS ($)</t>
  </si>
  <si>
    <t>Gastos por Tributos, Multas, Sanciones e Intetereses de Mora</t>
  </si>
  <si>
    <t>Gastos por Tributos, Multas, Sanciones e Intereses de Mora</t>
  </si>
  <si>
    <t>INFORME DE EJECUCIÓN PRESUPUESTAL ACUMULADA MAYO 31 DE 2019</t>
  </si>
  <si>
    <t>GENERADO : JUNIO 4 DE 2019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</si>
</sst>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;[Red]0.00"/>
    <numFmt numFmtId="179" formatCode="0.000%"/>
    <numFmt numFmtId="180" formatCode="[$-240A]dddd\,\ dd&quot; de &quot;mmmm&quot; de &quot;yyyy"/>
    <numFmt numFmtId="181" formatCode="0_ ;[Red]\-0\ "/>
    <numFmt numFmtId="182" formatCode="0_ ;\-0\ "/>
    <numFmt numFmtId="183" formatCode="0;[Red]0"/>
    <numFmt numFmtId="184" formatCode="[$-240A]h:mm:ss\ AM/PM"/>
    <numFmt numFmtId="185" formatCode="#,##0_ ;\-#,##0\ "/>
    <numFmt numFmtId="186" formatCode="#,##0_ ;[Red]\-#,##0\ "/>
    <numFmt numFmtId="187" formatCode="0.00_ ;[Red]\-0.00\ "/>
    <numFmt numFmtId="188" formatCode="0.00_ ;\-0.00\ "/>
    <numFmt numFmtId="189" formatCode="#,##0;[Red]#,##0"/>
    <numFmt numFmtId="190" formatCode="&quot;$&quot;#,##0.00"/>
    <numFmt numFmtId="191" formatCode="#,##0.000000000000"/>
    <numFmt numFmtId="192" formatCode="[$-1240A]&quot;$&quot;\ #,##0.00;\(&quot;$&quot;\ #,##0.00\)"/>
  </numFmts>
  <fonts count="63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 Narrow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 Narrow"/>
      <family val="2"/>
    </font>
    <font>
      <b/>
      <sz val="11"/>
      <color theme="0"/>
      <name val="Arial"/>
      <family val="2"/>
    </font>
    <font>
      <b/>
      <sz val="9"/>
      <color theme="1" tint="0.04998999834060669"/>
      <name val="Arial"/>
      <family val="2"/>
    </font>
    <font>
      <sz val="9"/>
      <color theme="1" tint="0.0499899983406066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9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92" fontId="55" fillId="0" borderId="0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/>
    </xf>
    <xf numFmtId="10" fontId="7" fillId="0" borderId="0" xfId="0" applyNumberFormat="1" applyFont="1" applyFill="1" applyBorder="1" applyAlignment="1">
      <alignment horizontal="right" vertical="center" wrapText="1"/>
    </xf>
    <xf numFmtId="10" fontId="7" fillId="0" borderId="10" xfId="0" applyNumberFormat="1" applyFont="1" applyFill="1" applyBorder="1" applyAlignment="1">
      <alignment horizontal="right" vertical="center" wrapText="1"/>
    </xf>
    <xf numFmtId="10" fontId="8" fillId="33" borderId="0" xfId="0" applyNumberFormat="1" applyFont="1" applyFill="1" applyBorder="1" applyAlignment="1">
      <alignment horizontal="right" vertical="center" wrapText="1"/>
    </xf>
    <xf numFmtId="10" fontId="8" fillId="33" borderId="10" xfId="0" applyNumberFormat="1" applyFont="1" applyFill="1" applyBorder="1" applyAlignment="1">
      <alignment horizontal="right" vertical="center" wrapText="1"/>
    </xf>
    <xf numFmtId="10" fontId="8" fillId="33" borderId="11" xfId="0" applyNumberFormat="1" applyFont="1" applyFill="1" applyBorder="1" applyAlignment="1">
      <alignment horizontal="right" vertical="center" wrapText="1"/>
    </xf>
    <xf numFmtId="10" fontId="8" fillId="33" borderId="12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55" fillId="0" borderId="0" xfId="0" applyNumberFormat="1" applyFont="1" applyFill="1" applyBorder="1" applyAlignment="1">
      <alignment horizontal="left" vertical="center" wrapText="1" readingOrder="1"/>
    </xf>
    <xf numFmtId="0" fontId="9" fillId="0" borderId="15" xfId="0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34" borderId="0" xfId="0" applyFont="1" applyFill="1" applyBorder="1" applyAlignment="1">
      <alignment horizontal="left"/>
    </xf>
    <xf numFmtId="0" fontId="7" fillId="0" borderId="17" xfId="0" applyFont="1" applyBorder="1" applyAlignment="1">
      <alignment/>
    </xf>
    <xf numFmtId="4" fontId="8" fillId="33" borderId="15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34" borderId="15" xfId="0" applyNumberFormat="1" applyFont="1" applyFill="1" applyBorder="1" applyAlignment="1">
      <alignment horizontal="right" vertical="center" wrapText="1"/>
    </xf>
    <xf numFmtId="10" fontId="8" fillId="34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55" fillId="0" borderId="0" xfId="0" applyNumberFormat="1" applyFont="1" applyFill="1" applyBorder="1" applyAlignment="1">
      <alignment horizontal="right" vertical="center" wrapText="1" readingOrder="1"/>
    </xf>
    <xf numFmtId="4" fontId="56" fillId="0" borderId="0" xfId="0" applyNumberFormat="1" applyFont="1" applyFill="1" applyBorder="1" applyAlignment="1">
      <alignment horizontal="right" vertical="center" wrapText="1" readingOrder="1"/>
    </xf>
    <xf numFmtId="0" fontId="8" fillId="0" borderId="0" xfId="0" applyFont="1" applyAlignment="1">
      <alignment horizontal="centerContinuous" vertical="center" wrapText="1"/>
    </xf>
    <xf numFmtId="4" fontId="8" fillId="0" borderId="0" xfId="0" applyNumberFormat="1" applyFont="1" applyAlignment="1">
      <alignment horizontal="centerContinuous" vertical="center" wrapText="1"/>
    </xf>
    <xf numFmtId="4" fontId="8" fillId="0" borderId="0" xfId="0" applyNumberFormat="1" applyFont="1" applyBorder="1" applyAlignment="1">
      <alignment horizontal="centerContinuous" vertical="center" wrapText="1"/>
    </xf>
    <xf numFmtId="4" fontId="9" fillId="34" borderId="0" xfId="0" applyNumberFormat="1" applyFont="1" applyFill="1" applyBorder="1" applyAlignment="1">
      <alignment horizontal="right" vertical="center" wrapText="1"/>
    </xf>
    <xf numFmtId="10" fontId="8" fillId="34" borderId="10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4" fontId="56" fillId="33" borderId="11" xfId="0" applyNumberFormat="1" applyFont="1" applyFill="1" applyBorder="1" applyAlignment="1">
      <alignment horizontal="right" vertical="center" wrapText="1" readingOrder="1"/>
    </xf>
    <xf numFmtId="4" fontId="7" fillId="0" borderId="15" xfId="0" applyNumberFormat="1" applyFont="1" applyFill="1" applyBorder="1" applyAlignment="1">
      <alignment horizontal="right" vertical="center" wrapText="1"/>
    </xf>
    <xf numFmtId="0" fontId="57" fillId="35" borderId="18" xfId="0" applyFont="1" applyFill="1" applyBorder="1" applyAlignment="1">
      <alignment/>
    </xf>
    <xf numFmtId="0" fontId="58" fillId="35" borderId="19" xfId="0" applyFont="1" applyFill="1" applyBorder="1" applyAlignment="1">
      <alignment horizontal="center" vertical="center"/>
    </xf>
    <xf numFmtId="4" fontId="58" fillId="35" borderId="19" xfId="0" applyNumberFormat="1" applyFont="1" applyFill="1" applyBorder="1" applyAlignment="1">
      <alignment horizontal="center" vertical="justify" wrapText="1"/>
    </xf>
    <xf numFmtId="0" fontId="58" fillId="35" borderId="19" xfId="0" applyFont="1" applyFill="1" applyBorder="1" applyAlignment="1">
      <alignment horizontal="center" vertical="justify" wrapText="1"/>
    </xf>
    <xf numFmtId="0" fontId="59" fillId="36" borderId="18" xfId="0" applyFont="1" applyFill="1" applyBorder="1" applyAlignment="1">
      <alignment horizontal="center" vertical="justify" wrapText="1"/>
    </xf>
    <xf numFmtId="0" fontId="60" fillId="36" borderId="19" xfId="0" applyFont="1" applyFill="1" applyBorder="1" applyAlignment="1">
      <alignment horizontal="center" vertical="justify" wrapText="1"/>
    </xf>
    <xf numFmtId="0" fontId="60" fillId="36" borderId="19" xfId="0" applyFont="1" applyFill="1" applyBorder="1" applyAlignment="1">
      <alignment horizontal="center" vertical="justify"/>
    </xf>
    <xf numFmtId="0" fontId="60" fillId="36" borderId="20" xfId="0" applyFont="1" applyFill="1" applyBorder="1" applyAlignment="1">
      <alignment horizontal="center" vertical="justify"/>
    </xf>
    <xf numFmtId="0" fontId="8" fillId="37" borderId="15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left" vertical="center"/>
    </xf>
    <xf numFmtId="4" fontId="8" fillId="37" borderId="0" xfId="0" applyNumberFormat="1" applyFont="1" applyFill="1" applyBorder="1" applyAlignment="1">
      <alignment horizontal="right" vertical="center" wrapText="1"/>
    </xf>
    <xf numFmtId="4" fontId="8" fillId="37" borderId="15" xfId="0" applyNumberFormat="1" applyFont="1" applyFill="1" applyBorder="1" applyAlignment="1">
      <alignment horizontal="right" vertical="center" wrapText="1"/>
    </xf>
    <xf numFmtId="10" fontId="8" fillId="37" borderId="0" xfId="0" applyNumberFormat="1" applyFont="1" applyFill="1" applyBorder="1" applyAlignment="1">
      <alignment horizontal="right" vertical="center" wrapText="1"/>
    </xf>
    <xf numFmtId="10" fontId="8" fillId="37" borderId="10" xfId="0" applyNumberFormat="1" applyFont="1" applyFill="1" applyBorder="1" applyAlignment="1">
      <alignment horizontal="right" vertical="center" wrapText="1"/>
    </xf>
    <xf numFmtId="0" fontId="61" fillId="37" borderId="15" xfId="0" applyFont="1" applyFill="1" applyBorder="1" applyAlignment="1">
      <alignment horizontal="center" vertical="center"/>
    </xf>
    <xf numFmtId="0" fontId="61" fillId="37" borderId="0" xfId="0" applyFont="1" applyFill="1" applyBorder="1" applyAlignment="1">
      <alignment horizontal="left" vertical="center"/>
    </xf>
    <xf numFmtId="4" fontId="61" fillId="37" borderId="0" xfId="0" applyNumberFormat="1" applyFont="1" applyFill="1" applyBorder="1" applyAlignment="1">
      <alignment horizontal="right" vertical="center" wrapText="1"/>
    </xf>
    <xf numFmtId="4" fontId="61" fillId="37" borderId="15" xfId="0" applyNumberFormat="1" applyFont="1" applyFill="1" applyBorder="1" applyAlignment="1">
      <alignment horizontal="right" vertical="center" wrapText="1"/>
    </xf>
    <xf numFmtId="10" fontId="61" fillId="37" borderId="0" xfId="0" applyNumberFormat="1" applyFont="1" applyFill="1" applyBorder="1" applyAlignment="1">
      <alignment horizontal="right" vertical="center" wrapText="1"/>
    </xf>
    <xf numFmtId="10" fontId="61" fillId="37" borderId="10" xfId="0" applyNumberFormat="1" applyFont="1" applyFill="1" applyBorder="1" applyAlignment="1">
      <alignment horizontal="right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61" fillId="37" borderId="15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vertical="center"/>
    </xf>
    <xf numFmtId="4" fontId="56" fillId="37" borderId="0" xfId="0" applyNumberFormat="1" applyFont="1" applyFill="1" applyBorder="1" applyAlignment="1">
      <alignment horizontal="right" vertical="center" wrapText="1" readingOrder="1"/>
    </xf>
    <xf numFmtId="0" fontId="7" fillId="37" borderId="15" xfId="0" applyFont="1" applyFill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left" vertical="center" wrapText="1"/>
    </xf>
    <xf numFmtId="4" fontId="7" fillId="34" borderId="15" xfId="0" applyNumberFormat="1" applyFont="1" applyFill="1" applyBorder="1" applyAlignment="1">
      <alignment horizontal="right" vertical="center" wrapText="1"/>
    </xf>
    <xf numFmtId="10" fontId="62" fillId="34" borderId="0" xfId="0" applyNumberFormat="1" applyFont="1" applyFill="1" applyBorder="1" applyAlignment="1">
      <alignment horizontal="right" vertical="center" wrapText="1"/>
    </xf>
    <xf numFmtId="10" fontId="7" fillId="34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61" fillId="33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selection activeCell="Q4" sqref="Q4"/>
    </sheetView>
  </sheetViews>
  <sheetFormatPr defaultColWidth="11.421875" defaultRowHeight="12.75"/>
  <cols>
    <col min="1" max="1" width="2.57421875" style="0" customWidth="1"/>
    <col min="2" max="2" width="33.7109375" style="0" customWidth="1"/>
    <col min="3" max="3" width="16.57421875" style="0" customWidth="1"/>
    <col min="4" max="4" width="18.57421875" style="0" customWidth="1"/>
    <col min="5" max="5" width="16.421875" style="0" customWidth="1"/>
    <col min="6" max="6" width="17.28125" style="0" customWidth="1"/>
    <col min="7" max="7" width="19.28125" style="0" customWidth="1"/>
    <col min="8" max="8" width="18.140625" style="0" customWidth="1"/>
    <col min="9" max="9" width="16.421875" style="0" customWidth="1"/>
    <col min="10" max="10" width="18.140625" style="0" customWidth="1"/>
    <col min="11" max="11" width="8.28125" style="0" customWidth="1"/>
    <col min="12" max="12" width="8.140625" style="0" customWidth="1"/>
    <col min="13" max="13" width="8.421875" style="0" customWidth="1"/>
  </cols>
  <sheetData>
    <row r="1" spans="1:13" ht="18">
      <c r="A1" s="90" t="s">
        <v>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8">
      <c r="A2" s="90" t="s">
        <v>36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3:13" ht="24" customHeight="1" thickBot="1">
      <c r="C3" s="1"/>
      <c r="D3" s="1"/>
      <c r="E3" s="1"/>
      <c r="F3" s="1"/>
      <c r="G3" s="1"/>
      <c r="H3" s="1"/>
      <c r="I3" s="1"/>
      <c r="J3" s="7" t="s">
        <v>37</v>
      </c>
      <c r="K3" s="2"/>
      <c r="L3" s="2"/>
      <c r="M3" s="2"/>
    </row>
    <row r="4" spans="1:13" ht="60" customHeight="1" thickBot="1">
      <c r="A4" s="58"/>
      <c r="B4" s="59" t="s">
        <v>7</v>
      </c>
      <c r="C4" s="60" t="s">
        <v>17</v>
      </c>
      <c r="D4" s="61" t="s">
        <v>10</v>
      </c>
      <c r="E4" s="61" t="s">
        <v>32</v>
      </c>
      <c r="F4" s="61" t="s">
        <v>33</v>
      </c>
      <c r="G4" s="61" t="s">
        <v>31</v>
      </c>
      <c r="H4" s="61" t="s">
        <v>15</v>
      </c>
      <c r="I4" s="61" t="s">
        <v>25</v>
      </c>
      <c r="J4" s="62" t="s">
        <v>11</v>
      </c>
      <c r="K4" s="63" t="s">
        <v>14</v>
      </c>
      <c r="L4" s="64" t="s">
        <v>12</v>
      </c>
      <c r="M4" s="65" t="s">
        <v>13</v>
      </c>
    </row>
    <row r="5" spans="1:13" ht="10.5" customHeight="1">
      <c r="A5" s="14"/>
      <c r="B5" s="15"/>
      <c r="C5" s="15"/>
      <c r="D5" s="15"/>
      <c r="E5" s="15"/>
      <c r="F5" s="15"/>
      <c r="G5" s="15"/>
      <c r="H5" s="15"/>
      <c r="I5" s="15"/>
      <c r="J5" s="14"/>
      <c r="K5" s="15"/>
      <c r="L5" s="15"/>
      <c r="M5" s="31"/>
    </row>
    <row r="6" spans="1:13" ht="36" customHeight="1">
      <c r="A6" s="72" t="s">
        <v>3</v>
      </c>
      <c r="B6" s="73" t="s">
        <v>0</v>
      </c>
      <c r="C6" s="74">
        <f>SUM(C7:C10)</f>
        <v>361587983081</v>
      </c>
      <c r="D6" s="74">
        <f aca="true" t="shared" si="0" ref="D6:I6">SUM(D7:D10)</f>
        <v>376487983081</v>
      </c>
      <c r="E6" s="74">
        <f t="shared" si="0"/>
        <v>391021000</v>
      </c>
      <c r="F6" s="74">
        <f t="shared" si="0"/>
        <v>376096962081</v>
      </c>
      <c r="G6" s="74">
        <f t="shared" si="0"/>
        <v>283864830732.21</v>
      </c>
      <c r="H6" s="74">
        <f t="shared" si="0"/>
        <v>167468687318.08</v>
      </c>
      <c r="I6" s="74">
        <f t="shared" si="0"/>
        <v>156182291553.25</v>
      </c>
      <c r="J6" s="75">
        <f>+F6-G6</f>
        <v>92232131348.78998</v>
      </c>
      <c r="K6" s="76">
        <f>+G6/F6</f>
        <v>0.7547650190034613</v>
      </c>
      <c r="L6" s="76">
        <f>+H6/F6</f>
        <v>0.4452806169756092</v>
      </c>
      <c r="M6" s="77">
        <f>+I6/F6</f>
        <v>0.41527134568987295</v>
      </c>
    </row>
    <row r="7" spans="1:13" ht="18" customHeight="1">
      <c r="A7" s="16"/>
      <c r="B7" s="17" t="s">
        <v>1</v>
      </c>
      <c r="C7" s="33">
        <f aca="true" t="shared" si="1" ref="C7:E8">+C21+C35</f>
        <v>49104214000</v>
      </c>
      <c r="D7" s="33">
        <f t="shared" si="1"/>
        <v>49104214000</v>
      </c>
      <c r="E7" s="33">
        <f t="shared" si="1"/>
        <v>391021000</v>
      </c>
      <c r="F7" s="33">
        <f>+D7-E7</f>
        <v>48713193000</v>
      </c>
      <c r="G7" s="33">
        <f aca="true" t="shared" si="2" ref="G7:I8">+G21+G35</f>
        <v>16831664043.88</v>
      </c>
      <c r="H7" s="33">
        <f t="shared" si="2"/>
        <v>16595078068.68</v>
      </c>
      <c r="I7" s="33">
        <f t="shared" si="2"/>
        <v>16575225813.48</v>
      </c>
      <c r="J7" s="84">
        <f aca="true" t="shared" si="3" ref="J7:J13">+F7-G7</f>
        <v>31881528956.120003</v>
      </c>
      <c r="K7" s="85">
        <f aca="true" t="shared" si="4" ref="K7:K13">+G7/F7</f>
        <v>0.3455257807444484</v>
      </c>
      <c r="L7" s="85">
        <f aca="true" t="shared" si="5" ref="L7:L13">+H7/F7</f>
        <v>0.3406690682066355</v>
      </c>
      <c r="M7" s="86">
        <f aca="true" t="shared" si="6" ref="M7:M13">+I7/F7</f>
        <v>0.340261534764925</v>
      </c>
    </row>
    <row r="8" spans="1:13" ht="29.25" customHeight="1">
      <c r="A8" s="16"/>
      <c r="B8" s="18" t="s">
        <v>22</v>
      </c>
      <c r="C8" s="33">
        <f t="shared" si="1"/>
        <v>21367197033</v>
      </c>
      <c r="D8" s="33">
        <f t="shared" si="1"/>
        <v>21367197033</v>
      </c>
      <c r="E8" s="33">
        <f t="shared" si="1"/>
        <v>0</v>
      </c>
      <c r="F8" s="33">
        <f>+D8-E8</f>
        <v>21367197033</v>
      </c>
      <c r="G8" s="33">
        <f t="shared" si="2"/>
        <v>17510922079.45</v>
      </c>
      <c r="H8" s="33">
        <f t="shared" si="2"/>
        <v>7828988947.7300005</v>
      </c>
      <c r="I8" s="33">
        <f t="shared" si="2"/>
        <v>7599932608.7300005</v>
      </c>
      <c r="J8" s="84">
        <f t="shared" si="3"/>
        <v>3856274953.549999</v>
      </c>
      <c r="K8" s="85">
        <f t="shared" si="4"/>
        <v>0.8195235927485351</v>
      </c>
      <c r="L8" s="85">
        <f t="shared" si="5"/>
        <v>0.3664022443205221</v>
      </c>
      <c r="M8" s="86">
        <f t="shared" si="6"/>
        <v>0.35568224493799944</v>
      </c>
    </row>
    <row r="9" spans="1:13" ht="27.75" customHeight="1">
      <c r="A9" s="16"/>
      <c r="B9" s="17" t="s">
        <v>8</v>
      </c>
      <c r="C9" s="33">
        <f>+C23+C37</f>
        <v>279022142048</v>
      </c>
      <c r="D9" s="33">
        <f aca="true" t="shared" si="7" ref="D9:I9">+D23+D37</f>
        <v>293922142048</v>
      </c>
      <c r="E9" s="33">
        <f t="shared" si="7"/>
        <v>0</v>
      </c>
      <c r="F9" s="33">
        <f t="shared" si="7"/>
        <v>293922142048</v>
      </c>
      <c r="G9" s="33">
        <f t="shared" si="7"/>
        <v>238287291879.88</v>
      </c>
      <c r="H9" s="33">
        <f t="shared" si="7"/>
        <v>131809667572.67</v>
      </c>
      <c r="I9" s="33">
        <f t="shared" si="7"/>
        <v>120772180402.04</v>
      </c>
      <c r="J9" s="84">
        <f t="shared" si="3"/>
        <v>55634850168.119995</v>
      </c>
      <c r="K9" s="85">
        <f t="shared" si="4"/>
        <v>0.8107156889220195</v>
      </c>
      <c r="L9" s="85">
        <f t="shared" si="5"/>
        <v>0.4484509627421821</v>
      </c>
      <c r="M9" s="86">
        <f t="shared" si="6"/>
        <v>0.41089854462994785</v>
      </c>
    </row>
    <row r="10" spans="1:13" ht="30" customHeight="1">
      <c r="A10" s="16"/>
      <c r="B10" s="19" t="s">
        <v>34</v>
      </c>
      <c r="C10" s="33">
        <f aca="true" t="shared" si="8" ref="C10:E11">+C24+C38</f>
        <v>12094430000</v>
      </c>
      <c r="D10" s="33">
        <f>+D24+D38</f>
        <v>12094430000</v>
      </c>
      <c r="E10" s="33">
        <f t="shared" si="8"/>
        <v>0</v>
      </c>
      <c r="F10" s="33">
        <f>+D10-E10</f>
        <v>12094430000</v>
      </c>
      <c r="G10" s="33">
        <f aca="true" t="shared" si="9" ref="G10:I11">+G24+G38</f>
        <v>11234952729</v>
      </c>
      <c r="H10" s="33">
        <f t="shared" si="9"/>
        <v>11234952729</v>
      </c>
      <c r="I10" s="33">
        <f t="shared" si="9"/>
        <v>11234952729</v>
      </c>
      <c r="J10" s="84">
        <f t="shared" si="3"/>
        <v>859477271</v>
      </c>
      <c r="K10" s="85">
        <f t="shared" si="4"/>
        <v>0.9289361076958567</v>
      </c>
      <c r="L10" s="85">
        <f t="shared" si="5"/>
        <v>0.9289361076958567</v>
      </c>
      <c r="M10" s="86">
        <f t="shared" si="6"/>
        <v>0.9289361076958567</v>
      </c>
    </row>
    <row r="11" spans="1:13" ht="37.5" customHeight="1">
      <c r="A11" s="79" t="s">
        <v>4</v>
      </c>
      <c r="B11" s="73" t="s">
        <v>2</v>
      </c>
      <c r="C11" s="74">
        <f t="shared" si="8"/>
        <v>177440896180</v>
      </c>
      <c r="D11" s="74">
        <f t="shared" si="8"/>
        <v>202100076180</v>
      </c>
      <c r="E11" s="74">
        <f t="shared" si="8"/>
        <v>31148000000</v>
      </c>
      <c r="F11" s="74">
        <f>+D11-E11</f>
        <v>170952076180</v>
      </c>
      <c r="G11" s="74">
        <f t="shared" si="9"/>
        <v>113572121161.72</v>
      </c>
      <c r="H11" s="74">
        <f t="shared" si="9"/>
        <v>7379400732.13</v>
      </c>
      <c r="I11" s="74">
        <f t="shared" si="9"/>
        <v>6584176480.6</v>
      </c>
      <c r="J11" s="75">
        <f t="shared" si="3"/>
        <v>57379955018.28</v>
      </c>
      <c r="K11" s="76">
        <f t="shared" si="4"/>
        <v>0.6643506396619417</v>
      </c>
      <c r="L11" s="76">
        <f t="shared" si="5"/>
        <v>0.04316648792472127</v>
      </c>
      <c r="M11" s="77">
        <f t="shared" si="6"/>
        <v>0.03851475002659427</v>
      </c>
    </row>
    <row r="12" spans="1:13" ht="11.25" customHeight="1">
      <c r="A12" s="20"/>
      <c r="B12" s="87"/>
      <c r="C12" s="37"/>
      <c r="D12" s="37"/>
      <c r="E12" s="37"/>
      <c r="F12" s="37"/>
      <c r="G12" s="37"/>
      <c r="H12" s="37"/>
      <c r="I12" s="37"/>
      <c r="J12" s="84"/>
      <c r="K12" s="85"/>
      <c r="L12" s="85"/>
      <c r="M12" s="86"/>
    </row>
    <row r="13" spans="1:13" ht="19.5" customHeight="1" thickBot="1">
      <c r="A13" s="21" t="s">
        <v>5</v>
      </c>
      <c r="B13" s="22" t="s">
        <v>6</v>
      </c>
      <c r="C13" s="38">
        <f>+C27+C41</f>
        <v>539028879261</v>
      </c>
      <c r="D13" s="38">
        <f aca="true" t="shared" si="10" ref="D13:I13">+D27+D41</f>
        <v>578588059261</v>
      </c>
      <c r="E13" s="38">
        <f t="shared" si="10"/>
        <v>31539021000</v>
      </c>
      <c r="F13" s="38">
        <f t="shared" si="10"/>
        <v>547049038261</v>
      </c>
      <c r="G13" s="38">
        <f t="shared" si="10"/>
        <v>397436951893.93005</v>
      </c>
      <c r="H13" s="38">
        <f t="shared" si="10"/>
        <v>174848088050.21</v>
      </c>
      <c r="I13" s="38">
        <f t="shared" si="10"/>
        <v>162766468033.85</v>
      </c>
      <c r="J13" s="39">
        <f t="shared" si="3"/>
        <v>149612086367.06995</v>
      </c>
      <c r="K13" s="92">
        <f t="shared" si="4"/>
        <v>0.7265106491318074</v>
      </c>
      <c r="L13" s="92">
        <f t="shared" si="5"/>
        <v>0.3196205016757365</v>
      </c>
      <c r="M13" s="13">
        <f t="shared" si="6"/>
        <v>0.2975354248885331</v>
      </c>
    </row>
    <row r="14" spans="1:13" ht="9.75" customHeight="1">
      <c r="A14" s="40"/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2"/>
      <c r="M14" s="43"/>
    </row>
    <row r="15" spans="1:13" ht="15.75">
      <c r="A15" s="88" t="s">
        <v>19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</row>
    <row r="16" spans="1:13" ht="15" customHeight="1">
      <c r="A16" s="88" t="s">
        <v>36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ht="13.5" customHeight="1" thickBot="1">
      <c r="A17" s="40"/>
      <c r="B17" s="40"/>
      <c r="C17" s="41"/>
      <c r="D17" s="41"/>
      <c r="E17" s="41"/>
      <c r="F17" s="41"/>
      <c r="G17" s="41"/>
      <c r="H17" s="41"/>
      <c r="I17" s="41"/>
      <c r="J17" s="44"/>
      <c r="K17" s="25"/>
      <c r="L17" s="25"/>
      <c r="M17" s="25"/>
    </row>
    <row r="18" spans="1:13" ht="48.75" customHeight="1" thickBot="1">
      <c r="A18" s="58"/>
      <c r="B18" s="59" t="s">
        <v>7</v>
      </c>
      <c r="C18" s="60" t="s">
        <v>17</v>
      </c>
      <c r="D18" s="60" t="s">
        <v>10</v>
      </c>
      <c r="E18" s="60" t="s">
        <v>28</v>
      </c>
      <c r="F18" s="60" t="s">
        <v>29</v>
      </c>
      <c r="G18" s="60" t="s">
        <v>31</v>
      </c>
      <c r="H18" s="60" t="s">
        <v>16</v>
      </c>
      <c r="I18" s="60" t="s">
        <v>30</v>
      </c>
      <c r="J18" s="62" t="s">
        <v>11</v>
      </c>
      <c r="K18" s="63" t="s">
        <v>14</v>
      </c>
      <c r="L18" s="64" t="s">
        <v>12</v>
      </c>
      <c r="M18" s="65" t="s">
        <v>13</v>
      </c>
    </row>
    <row r="19" spans="1:13" ht="13.5" customHeight="1">
      <c r="A19" s="23"/>
      <c r="B19" s="24"/>
      <c r="C19" s="25"/>
      <c r="D19" s="25"/>
      <c r="E19" s="25"/>
      <c r="F19" s="25"/>
      <c r="G19" s="25"/>
      <c r="H19" s="25"/>
      <c r="I19" s="25"/>
      <c r="J19" s="26"/>
      <c r="K19" s="25"/>
      <c r="L19" s="25"/>
      <c r="M19" s="27"/>
    </row>
    <row r="20" spans="1:13" ht="19.5" customHeight="1">
      <c r="A20" s="66" t="s">
        <v>3</v>
      </c>
      <c r="B20" s="80" t="s">
        <v>0</v>
      </c>
      <c r="C20" s="68">
        <f>SUM(C21:C24)</f>
        <v>347372084081</v>
      </c>
      <c r="D20" s="68">
        <f aca="true" t="shared" si="11" ref="D20:I20">SUM(D21:D24)</f>
        <v>362272084081</v>
      </c>
      <c r="E20" s="68">
        <f t="shared" si="11"/>
        <v>0</v>
      </c>
      <c r="F20" s="68">
        <f t="shared" si="11"/>
        <v>362272084081</v>
      </c>
      <c r="G20" s="68">
        <f t="shared" si="11"/>
        <v>278300965138.83</v>
      </c>
      <c r="H20" s="68">
        <f t="shared" si="11"/>
        <v>162875550238.91998</v>
      </c>
      <c r="I20" s="68">
        <f t="shared" si="11"/>
        <v>151602813961.09</v>
      </c>
      <c r="J20" s="69">
        <f>+F20-G20</f>
        <v>83971118942.16998</v>
      </c>
      <c r="K20" s="70">
        <f aca="true" t="shared" si="12" ref="K20:K25">+G20/F20</f>
        <v>0.7682097996725715</v>
      </c>
      <c r="L20" s="70">
        <f>+H20/F20</f>
        <v>0.44959453790677073</v>
      </c>
      <c r="M20" s="71">
        <f>+I20/F20</f>
        <v>0.41847777022530197</v>
      </c>
    </row>
    <row r="21" spans="1:13" ht="25.5" customHeight="1">
      <c r="A21" s="16"/>
      <c r="B21" s="18" t="s">
        <v>1</v>
      </c>
      <c r="C21" s="45">
        <v>36872287000</v>
      </c>
      <c r="D21" s="45">
        <v>36872287000</v>
      </c>
      <c r="E21" s="45">
        <v>0</v>
      </c>
      <c r="F21" s="45">
        <f>+D21-E21</f>
        <v>36872287000</v>
      </c>
      <c r="G21" s="45">
        <v>12835832682.23</v>
      </c>
      <c r="H21" s="45">
        <v>12599246707.03</v>
      </c>
      <c r="I21" s="45">
        <v>12579394451.83</v>
      </c>
      <c r="J21" s="57">
        <f aca="true" t="shared" si="13" ref="J21:J27">+F21-G21</f>
        <v>24036454317.77</v>
      </c>
      <c r="K21" s="8">
        <f t="shared" si="12"/>
        <v>0.3481159897195962</v>
      </c>
      <c r="L21" s="8">
        <f aca="true" t="shared" si="14" ref="L21:L27">+H21/F21</f>
        <v>0.34169962679640675</v>
      </c>
      <c r="M21" s="9">
        <f aca="true" t="shared" si="15" ref="M21:M27">+I21/F21</f>
        <v>0.3411612209416248</v>
      </c>
    </row>
    <row r="22" spans="1:13" ht="24.75" customHeight="1">
      <c r="A22" s="16"/>
      <c r="B22" s="18" t="s">
        <v>22</v>
      </c>
      <c r="C22" s="33">
        <v>19506183033</v>
      </c>
      <c r="D22" s="33">
        <v>19506183033</v>
      </c>
      <c r="E22" s="45">
        <v>0</v>
      </c>
      <c r="F22" s="45">
        <f aca="true" t="shared" si="16" ref="F22:F27">+D22-E22</f>
        <v>19506183033</v>
      </c>
      <c r="G22" s="33">
        <v>15954844816.72</v>
      </c>
      <c r="H22" s="33">
        <v>7243640199.22</v>
      </c>
      <c r="I22" s="33">
        <v>7028243347.22</v>
      </c>
      <c r="J22" s="57">
        <f t="shared" si="13"/>
        <v>3551338216.2800007</v>
      </c>
      <c r="K22" s="8">
        <f t="shared" si="12"/>
        <v>0.8179378194969283</v>
      </c>
      <c r="L22" s="8">
        <f t="shared" si="14"/>
        <v>0.37135098071034284</v>
      </c>
      <c r="M22" s="9">
        <f t="shared" si="15"/>
        <v>0.3603084896378661</v>
      </c>
    </row>
    <row r="23" spans="1:13" ht="21" customHeight="1">
      <c r="A23" s="16"/>
      <c r="B23" s="18" t="s">
        <v>8</v>
      </c>
      <c r="C23" s="33">
        <v>278902892048</v>
      </c>
      <c r="D23" s="45">
        <v>293802892048</v>
      </c>
      <c r="E23" s="45">
        <v>0</v>
      </c>
      <c r="F23" s="45">
        <f>+D23-E23</f>
        <v>293802892048</v>
      </c>
      <c r="G23" s="33">
        <v>238276463910.88</v>
      </c>
      <c r="H23" s="33">
        <v>131798839603.67</v>
      </c>
      <c r="I23" s="33">
        <v>120761352433.04</v>
      </c>
      <c r="J23" s="57">
        <f t="shared" si="13"/>
        <v>55526428137.119995</v>
      </c>
      <c r="K23" s="8">
        <f t="shared" si="12"/>
        <v>0.8110078912087483</v>
      </c>
      <c r="L23" s="8">
        <f t="shared" si="14"/>
        <v>0.4485961274409014</v>
      </c>
      <c r="M23" s="9">
        <f t="shared" si="15"/>
        <v>0.41102846738932247</v>
      </c>
    </row>
    <row r="24" spans="1:13" ht="39" customHeight="1">
      <c r="A24" s="16"/>
      <c r="B24" s="19" t="s">
        <v>34</v>
      </c>
      <c r="C24" s="33">
        <v>12090722000</v>
      </c>
      <c r="D24" s="33">
        <v>12090722000</v>
      </c>
      <c r="E24" s="45">
        <v>0</v>
      </c>
      <c r="F24" s="45">
        <f t="shared" si="16"/>
        <v>12090722000</v>
      </c>
      <c r="G24" s="45">
        <v>11233823729</v>
      </c>
      <c r="H24" s="45">
        <v>11233823729</v>
      </c>
      <c r="I24" s="45">
        <v>11233823729</v>
      </c>
      <c r="J24" s="57">
        <f t="shared" si="13"/>
        <v>856898271</v>
      </c>
      <c r="K24" s="8">
        <f t="shared" si="12"/>
        <v>0.9291276177717096</v>
      </c>
      <c r="L24" s="8">
        <f t="shared" si="14"/>
        <v>0.9291276177717096</v>
      </c>
      <c r="M24" s="9">
        <f t="shared" si="15"/>
        <v>0.9291276177717096</v>
      </c>
    </row>
    <row r="25" spans="1:13" ht="19.5" customHeight="1">
      <c r="A25" s="78" t="s">
        <v>4</v>
      </c>
      <c r="B25" s="80" t="s">
        <v>2</v>
      </c>
      <c r="C25" s="68">
        <v>172240896180</v>
      </c>
      <c r="D25" s="68">
        <v>196900076180</v>
      </c>
      <c r="E25" s="81">
        <v>31148000000</v>
      </c>
      <c r="F25" s="81">
        <f t="shared" si="16"/>
        <v>165752076180</v>
      </c>
      <c r="G25" s="68">
        <v>109437961344.47</v>
      </c>
      <c r="H25" s="68">
        <v>6537728052.53</v>
      </c>
      <c r="I25" s="68">
        <v>5742503801</v>
      </c>
      <c r="J25" s="69">
        <f t="shared" si="13"/>
        <v>56314114835.53</v>
      </c>
      <c r="K25" s="70">
        <f t="shared" si="12"/>
        <v>0.6602509233466544</v>
      </c>
      <c r="L25" s="70">
        <f t="shared" si="14"/>
        <v>0.03944281244133735</v>
      </c>
      <c r="M25" s="71">
        <f t="shared" si="15"/>
        <v>0.03464513949595343</v>
      </c>
    </row>
    <row r="26" spans="1:13" ht="10.5" customHeight="1">
      <c r="A26" s="28"/>
      <c r="B26" s="29"/>
      <c r="C26" s="36"/>
      <c r="D26" s="36"/>
      <c r="E26" s="36"/>
      <c r="F26" s="46"/>
      <c r="G26" s="36" t="s">
        <v>21</v>
      </c>
      <c r="H26" s="36"/>
      <c r="I26" s="36"/>
      <c r="J26" s="32"/>
      <c r="K26" s="10"/>
      <c r="L26" s="10"/>
      <c r="M26" s="11"/>
    </row>
    <row r="27" spans="1:13" ht="19.5" customHeight="1" thickBot="1">
      <c r="A27" s="21" t="s">
        <v>5</v>
      </c>
      <c r="B27" s="55" t="s">
        <v>6</v>
      </c>
      <c r="C27" s="38">
        <f>+C20+C25</f>
        <v>519612980261</v>
      </c>
      <c r="D27" s="38">
        <f>+D20+D25</f>
        <v>559172160261</v>
      </c>
      <c r="E27" s="38">
        <f>+E20+E25</f>
        <v>31148000000</v>
      </c>
      <c r="F27" s="56">
        <f t="shared" si="16"/>
        <v>528024160261</v>
      </c>
      <c r="G27" s="38">
        <f>+G20+G25</f>
        <v>387738926483.30005</v>
      </c>
      <c r="H27" s="38">
        <f>+H20+H25</f>
        <v>169413278291.44998</v>
      </c>
      <c r="I27" s="38">
        <f>+I20+I25</f>
        <v>157345317762.09</v>
      </c>
      <c r="J27" s="39">
        <f t="shared" si="13"/>
        <v>140285233777.69995</v>
      </c>
      <c r="K27" s="12">
        <f>+G27/F27</f>
        <v>0.7343204263449657</v>
      </c>
      <c r="L27" s="12">
        <f t="shared" si="14"/>
        <v>0.3208438004194917</v>
      </c>
      <c r="M27" s="13">
        <f t="shared" si="15"/>
        <v>0.29798886036637967</v>
      </c>
    </row>
    <row r="28" spans="1:13" ht="12.75">
      <c r="A28" s="40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</row>
    <row r="29" spans="1:13" ht="15.75">
      <c r="A29" s="88" t="s">
        <v>20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</row>
    <row r="30" spans="1:13" ht="12.75" customHeight="1">
      <c r="A30" s="88" t="s">
        <v>36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</row>
    <row r="31" spans="1:13" ht="16.5" customHeight="1" thickBot="1">
      <c r="A31" s="47"/>
      <c r="B31" s="47"/>
      <c r="C31" s="48"/>
      <c r="D31" s="48"/>
      <c r="E31" s="48"/>
      <c r="F31" s="48"/>
      <c r="G31" s="48"/>
      <c r="H31" s="48"/>
      <c r="I31" s="48"/>
      <c r="J31" s="44"/>
      <c r="K31" s="49"/>
      <c r="L31" s="49"/>
      <c r="M31" s="49"/>
    </row>
    <row r="32" spans="1:13" ht="54" customHeight="1" thickBot="1">
      <c r="A32" s="58"/>
      <c r="B32" s="59" t="s">
        <v>7</v>
      </c>
      <c r="C32" s="60" t="s">
        <v>17</v>
      </c>
      <c r="D32" s="60" t="s">
        <v>10</v>
      </c>
      <c r="E32" s="60" t="s">
        <v>26</v>
      </c>
      <c r="F32" s="60" t="s">
        <v>27</v>
      </c>
      <c r="G32" s="60" t="s">
        <v>23</v>
      </c>
      <c r="H32" s="60" t="s">
        <v>24</v>
      </c>
      <c r="I32" s="60" t="s">
        <v>25</v>
      </c>
      <c r="J32" s="62" t="s">
        <v>11</v>
      </c>
      <c r="K32" s="63" t="s">
        <v>14</v>
      </c>
      <c r="L32" s="64" t="s">
        <v>12</v>
      </c>
      <c r="M32" s="65" t="s">
        <v>13</v>
      </c>
    </row>
    <row r="33" spans="1:13" ht="12" customHeight="1">
      <c r="A33" s="23"/>
      <c r="B33" s="24"/>
      <c r="C33" s="25"/>
      <c r="D33" s="25"/>
      <c r="E33" s="25"/>
      <c r="F33" s="25"/>
      <c r="G33" s="25"/>
      <c r="H33" s="25"/>
      <c r="I33" s="25"/>
      <c r="J33" s="26"/>
      <c r="K33" s="25"/>
      <c r="L33" s="25"/>
      <c r="M33" s="27"/>
    </row>
    <row r="34" spans="1:13" ht="21.75" customHeight="1">
      <c r="A34" s="82" t="s">
        <v>3</v>
      </c>
      <c r="B34" s="83" t="s">
        <v>0</v>
      </c>
      <c r="C34" s="68">
        <f aca="true" t="shared" si="17" ref="C34:I34">SUM(C35:C38)</f>
        <v>14215899000</v>
      </c>
      <c r="D34" s="68">
        <f t="shared" si="17"/>
        <v>14215899000</v>
      </c>
      <c r="E34" s="68">
        <f t="shared" si="17"/>
        <v>391021000</v>
      </c>
      <c r="F34" s="68">
        <f t="shared" si="17"/>
        <v>13824878000</v>
      </c>
      <c r="G34" s="68">
        <f t="shared" si="17"/>
        <v>5563865593.38</v>
      </c>
      <c r="H34" s="68">
        <f t="shared" si="17"/>
        <v>4593137079.16</v>
      </c>
      <c r="I34" s="68">
        <f t="shared" si="17"/>
        <v>4579477592.16</v>
      </c>
      <c r="J34" s="69">
        <f>+F34-G34</f>
        <v>8261012406.62</v>
      </c>
      <c r="K34" s="70">
        <f>+G34/F34</f>
        <v>0.40245314232646395</v>
      </c>
      <c r="L34" s="70">
        <f>+H34/F34</f>
        <v>0.33223707863172464</v>
      </c>
      <c r="M34" s="71">
        <f>+I34/F34</f>
        <v>0.3312490419199359</v>
      </c>
    </row>
    <row r="35" spans="1:13" ht="19.5" customHeight="1">
      <c r="A35" s="52"/>
      <c r="B35" s="17" t="s">
        <v>1</v>
      </c>
      <c r="C35" s="45">
        <v>12231927000</v>
      </c>
      <c r="D35" s="45">
        <v>12231927000</v>
      </c>
      <c r="E35" s="45">
        <v>391021000</v>
      </c>
      <c r="F35" s="45">
        <f>+D35-E35</f>
        <v>11840906000</v>
      </c>
      <c r="G35" s="33">
        <v>3995831361.65</v>
      </c>
      <c r="H35" s="33">
        <v>3995831361.65</v>
      </c>
      <c r="I35" s="33">
        <v>3995831361.65</v>
      </c>
      <c r="J35" s="57">
        <f aca="true" t="shared" si="18" ref="J35:J41">+F35-G35</f>
        <v>7845074638.35</v>
      </c>
      <c r="K35" s="8">
        <f aca="true" t="shared" si="19" ref="K35:K41">+G35/F35</f>
        <v>0.33745993437073146</v>
      </c>
      <c r="L35" s="8">
        <f>+H35/F35</f>
        <v>0.33745993437073146</v>
      </c>
      <c r="M35" s="9">
        <f aca="true" t="shared" si="20" ref="M35:M41">+I35/F35</f>
        <v>0.33745993437073146</v>
      </c>
    </row>
    <row r="36" spans="1:13" ht="19.5" customHeight="1">
      <c r="A36" s="52"/>
      <c r="B36" s="18" t="s">
        <v>22</v>
      </c>
      <c r="C36" s="33">
        <v>1861014000</v>
      </c>
      <c r="D36" s="33">
        <v>1861014000</v>
      </c>
      <c r="E36" s="33"/>
      <c r="F36" s="45">
        <f>+D36-E36</f>
        <v>1861014000</v>
      </c>
      <c r="G36" s="33">
        <v>1556077262.73</v>
      </c>
      <c r="H36" s="33">
        <v>585348748.51</v>
      </c>
      <c r="I36" s="33">
        <v>571689261.51</v>
      </c>
      <c r="J36" s="57">
        <f t="shared" si="18"/>
        <v>304936737.27</v>
      </c>
      <c r="K36" s="8">
        <f t="shared" si="19"/>
        <v>0.836144845084454</v>
      </c>
      <c r="L36" s="8">
        <f aca="true" t="shared" si="21" ref="L36:L41">+H36/F36</f>
        <v>0.31453215747436614</v>
      </c>
      <c r="M36" s="9">
        <f t="shared" si="20"/>
        <v>0.30719234863896777</v>
      </c>
    </row>
    <row r="37" spans="1:13" ht="19.5" customHeight="1">
      <c r="A37" s="52"/>
      <c r="B37" s="17" t="s">
        <v>8</v>
      </c>
      <c r="C37" s="33">
        <v>119250000</v>
      </c>
      <c r="D37" s="33">
        <v>119250000</v>
      </c>
      <c r="E37" s="33"/>
      <c r="F37" s="45">
        <f>+D37-E37</f>
        <v>119250000</v>
      </c>
      <c r="G37" s="33">
        <v>10827969</v>
      </c>
      <c r="H37" s="33">
        <v>10827969</v>
      </c>
      <c r="I37" s="33">
        <v>10827969</v>
      </c>
      <c r="J37" s="57">
        <f t="shared" si="18"/>
        <v>108422031</v>
      </c>
      <c r="K37" s="8">
        <f t="shared" si="19"/>
        <v>0.0908005786163522</v>
      </c>
      <c r="L37" s="8">
        <f t="shared" si="21"/>
        <v>0.0908005786163522</v>
      </c>
      <c r="M37" s="9">
        <f t="shared" si="20"/>
        <v>0.0908005786163522</v>
      </c>
    </row>
    <row r="38" spans="1:13" ht="31.5" customHeight="1">
      <c r="A38" s="16"/>
      <c r="B38" s="19" t="s">
        <v>35</v>
      </c>
      <c r="C38" s="33">
        <v>3708000</v>
      </c>
      <c r="D38" s="33">
        <v>3708000</v>
      </c>
      <c r="E38" s="33"/>
      <c r="F38" s="45">
        <f>+D38-E38</f>
        <v>3708000</v>
      </c>
      <c r="G38" s="45">
        <v>1129000</v>
      </c>
      <c r="H38" s="45">
        <v>1129000</v>
      </c>
      <c r="I38" s="45">
        <v>1129000</v>
      </c>
      <c r="J38" s="57">
        <f t="shared" si="18"/>
        <v>2579000</v>
      </c>
      <c r="K38" s="8">
        <f t="shared" si="19"/>
        <v>0.30447680690399137</v>
      </c>
      <c r="L38" s="8">
        <f t="shared" si="21"/>
        <v>0.30447680690399137</v>
      </c>
      <c r="M38" s="9">
        <f t="shared" si="20"/>
        <v>0.30447680690399137</v>
      </c>
    </row>
    <row r="39" spans="1:13" ht="19.5" customHeight="1">
      <c r="A39" s="82" t="s">
        <v>4</v>
      </c>
      <c r="B39" s="67" t="s">
        <v>2</v>
      </c>
      <c r="C39" s="68">
        <v>5200000000</v>
      </c>
      <c r="D39" s="68">
        <v>5200000000</v>
      </c>
      <c r="E39" s="68">
        <v>0</v>
      </c>
      <c r="F39" s="68">
        <f>+D39-E39</f>
        <v>5200000000</v>
      </c>
      <c r="G39" s="68">
        <v>4134159817.25</v>
      </c>
      <c r="H39" s="68">
        <v>841672679.6</v>
      </c>
      <c r="I39" s="68">
        <v>841672679.6</v>
      </c>
      <c r="J39" s="69">
        <f t="shared" si="18"/>
        <v>1065840182.75</v>
      </c>
      <c r="K39" s="70">
        <f t="shared" si="19"/>
        <v>0.7950307340865385</v>
      </c>
      <c r="L39" s="70">
        <f t="shared" si="21"/>
        <v>0.1618601306923077</v>
      </c>
      <c r="M39" s="71">
        <f t="shared" si="20"/>
        <v>0.1618601306923077</v>
      </c>
    </row>
    <row r="40" spans="1:13" ht="9.75" customHeight="1">
      <c r="A40" s="53"/>
      <c r="B40" s="30"/>
      <c r="C40" s="50"/>
      <c r="D40" s="50"/>
      <c r="E40" s="50"/>
      <c r="F40" s="50"/>
      <c r="G40" s="50"/>
      <c r="H40" s="50"/>
      <c r="I40" s="50"/>
      <c r="J40" s="34"/>
      <c r="K40" s="35"/>
      <c r="L40" s="35"/>
      <c r="M40" s="51"/>
    </row>
    <row r="41" spans="1:13" ht="19.5" customHeight="1" thickBot="1">
      <c r="A41" s="54" t="s">
        <v>5</v>
      </c>
      <c r="B41" s="22" t="s">
        <v>6</v>
      </c>
      <c r="C41" s="38">
        <f>+C34+C39</f>
        <v>19415899000</v>
      </c>
      <c r="D41" s="38">
        <f aca="true" t="shared" si="22" ref="D41:I41">+D34+D39</f>
        <v>19415899000</v>
      </c>
      <c r="E41" s="38">
        <f t="shared" si="22"/>
        <v>391021000</v>
      </c>
      <c r="F41" s="38">
        <f t="shared" si="22"/>
        <v>19024878000</v>
      </c>
      <c r="G41" s="38">
        <f t="shared" si="22"/>
        <v>9698025410.630001</v>
      </c>
      <c r="H41" s="38">
        <f t="shared" si="22"/>
        <v>5434809758.76</v>
      </c>
      <c r="I41" s="38">
        <f t="shared" si="22"/>
        <v>5421150271.76</v>
      </c>
      <c r="J41" s="39">
        <f t="shared" si="18"/>
        <v>9326852589.369999</v>
      </c>
      <c r="K41" s="12">
        <f t="shared" si="19"/>
        <v>0.509754933021384</v>
      </c>
      <c r="L41" s="12">
        <f t="shared" si="21"/>
        <v>0.2856685734731124</v>
      </c>
      <c r="M41" s="13">
        <f t="shared" si="20"/>
        <v>0.2849505932053809</v>
      </c>
    </row>
    <row r="42" ht="12.75">
      <c r="C42" s="1"/>
    </row>
    <row r="43" spans="2:13" ht="12.75">
      <c r="B43" s="4" t="s">
        <v>18</v>
      </c>
      <c r="C43" s="4"/>
      <c r="D43" s="4"/>
      <c r="E43" s="4"/>
      <c r="F43" s="4"/>
      <c r="G43" s="6"/>
      <c r="H43" s="6"/>
      <c r="I43" s="6"/>
      <c r="J43" s="6"/>
      <c r="K43" s="5"/>
      <c r="L43" s="3"/>
      <c r="M43" s="3"/>
    </row>
    <row r="47" ht="12.75">
      <c r="H47" s="1"/>
    </row>
    <row r="48" ht="12.75">
      <c r="H48" s="1"/>
    </row>
    <row r="49" ht="12.75">
      <c r="H49" s="1"/>
    </row>
    <row r="50" ht="12.75">
      <c r="H50" s="1"/>
    </row>
    <row r="51" ht="12.75">
      <c r="H51" s="1"/>
    </row>
    <row r="52" ht="12.75">
      <c r="H52" s="1"/>
    </row>
    <row r="53" ht="12.75">
      <c r="H53" s="1"/>
    </row>
    <row r="54" ht="12.75">
      <c r="H54" s="1"/>
    </row>
    <row r="55" ht="12.75">
      <c r="H55" s="1"/>
    </row>
    <row r="56" ht="12.75">
      <c r="H56" s="1"/>
    </row>
    <row r="57" ht="12.75">
      <c r="H57" s="1"/>
    </row>
    <row r="58" spans="8:10" ht="12.75">
      <c r="H58" s="1"/>
      <c r="J58" s="1"/>
    </row>
    <row r="59" ht="12.75">
      <c r="H59" s="1"/>
    </row>
    <row r="60" ht="12.75">
      <c r="H60" s="1"/>
    </row>
    <row r="62" ht="12.75">
      <c r="H62" s="1"/>
    </row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spans="8:10" ht="12.75">
      <c r="H68" s="1"/>
      <c r="J68" s="1"/>
    </row>
    <row r="69" ht="12.75">
      <c r="J69" s="1"/>
    </row>
    <row r="70" ht="12.75">
      <c r="J70" s="1"/>
    </row>
    <row r="71" ht="12.75">
      <c r="J71" s="1"/>
    </row>
    <row r="73" ht="12.75">
      <c r="J73" s="1"/>
    </row>
    <row r="75" ht="12.75">
      <c r="J75" s="1"/>
    </row>
  </sheetData>
  <sheetProtection/>
  <mergeCells count="6">
    <mergeCell ref="A30:M30"/>
    <mergeCell ref="A29:M29"/>
    <mergeCell ref="A2:M2"/>
    <mergeCell ref="A1:M1"/>
    <mergeCell ref="A15:M15"/>
    <mergeCell ref="A16:M16"/>
  </mergeCells>
  <printOptions horizontalCentered="1"/>
  <pageMargins left="0.984251968503937" right="0" top="0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2019-06-07T16:31:20Z</cp:lastPrinted>
  <dcterms:created xsi:type="dcterms:W3CDTF">2011-02-09T13:24:23Z</dcterms:created>
  <dcterms:modified xsi:type="dcterms:W3CDTF">2019-06-07T16:31:40Z</dcterms:modified>
  <cp:category/>
  <cp:version/>
  <cp:contentType/>
  <cp:contentStatus/>
</cp:coreProperties>
</file>