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JULIO 2019\PDF JULIO DE 2019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'!$7:$7</definedName>
  </definedNames>
  <calcPr calcId="152511"/>
</workbook>
</file>

<file path=xl/calcChain.xml><?xml version="1.0" encoding="utf-8"?>
<calcChain xmlns="http://schemas.openxmlformats.org/spreadsheetml/2006/main">
  <c r="S35" i="1" l="1"/>
  <c r="R35" i="1" l="1"/>
  <c r="Q35" i="1"/>
  <c r="P35" i="1"/>
  <c r="O35" i="1"/>
  <c r="M35" i="1"/>
  <c r="L35" i="1"/>
  <c r="K35" i="1"/>
  <c r="J35" i="1"/>
  <c r="I35" i="1"/>
  <c r="S31" i="1"/>
  <c r="R31" i="1"/>
  <c r="Q31" i="1"/>
  <c r="P31" i="1"/>
  <c r="O31" i="1"/>
  <c r="M31" i="1"/>
  <c r="L31" i="1"/>
  <c r="K31" i="1"/>
  <c r="J31" i="1"/>
  <c r="I31" i="1"/>
  <c r="S27" i="1"/>
  <c r="R27" i="1"/>
  <c r="Q27" i="1"/>
  <c r="P27" i="1"/>
  <c r="O27" i="1"/>
  <c r="M27" i="1"/>
  <c r="L27" i="1"/>
  <c r="K27" i="1"/>
  <c r="J27" i="1"/>
  <c r="I27" i="1"/>
  <c r="S10" i="1"/>
  <c r="R10" i="1"/>
  <c r="Q10" i="1"/>
  <c r="P10" i="1"/>
  <c r="P36" i="1" s="1"/>
  <c r="O10" i="1"/>
  <c r="M10" i="1"/>
  <c r="L10" i="1"/>
  <c r="K10" i="1"/>
  <c r="K36" i="1" s="1"/>
  <c r="J10" i="1"/>
  <c r="I10" i="1"/>
  <c r="N34" i="1"/>
  <c r="W34" i="1" s="1"/>
  <c r="N33" i="1"/>
  <c r="W33" i="1" s="1"/>
  <c r="N32" i="1"/>
  <c r="W32" i="1" s="1"/>
  <c r="N30" i="1"/>
  <c r="W30" i="1" s="1"/>
  <c r="N29" i="1"/>
  <c r="W29" i="1" s="1"/>
  <c r="N28" i="1"/>
  <c r="W28" i="1" s="1"/>
  <c r="L36" i="1" l="1"/>
  <c r="T32" i="1"/>
  <c r="I36" i="1"/>
  <c r="M36" i="1"/>
  <c r="T28" i="1"/>
  <c r="J36" i="1"/>
  <c r="O36" i="1"/>
  <c r="T30" i="1"/>
  <c r="T33" i="1"/>
  <c r="N31" i="1"/>
  <c r="T31" i="1" s="1"/>
  <c r="Q36" i="1"/>
  <c r="U28" i="1"/>
  <c r="U29" i="1"/>
  <c r="U30" i="1"/>
  <c r="U32" i="1"/>
  <c r="U33" i="1"/>
  <c r="U34" i="1"/>
  <c r="T29" i="1"/>
  <c r="R36" i="1"/>
  <c r="V28" i="1"/>
  <c r="V29" i="1"/>
  <c r="V30" i="1"/>
  <c r="V32" i="1"/>
  <c r="V33" i="1"/>
  <c r="V34" i="1"/>
  <c r="T34" i="1"/>
  <c r="N35" i="1"/>
  <c r="T35" i="1" s="1"/>
  <c r="S36" i="1"/>
  <c r="N9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8" i="1"/>
  <c r="V35" i="1" l="1"/>
  <c r="W35" i="1"/>
  <c r="W14" i="1"/>
  <c r="V14" i="1"/>
  <c r="U14" i="1"/>
  <c r="T14" i="1"/>
  <c r="W22" i="1"/>
  <c r="V22" i="1"/>
  <c r="T22" i="1"/>
  <c r="U22" i="1"/>
  <c r="W11" i="1"/>
  <c r="V11" i="1"/>
  <c r="U11" i="1"/>
  <c r="N27" i="1"/>
  <c r="T11" i="1"/>
  <c r="W19" i="1"/>
  <c r="V19" i="1"/>
  <c r="T19" i="1"/>
  <c r="U19" i="1"/>
  <c r="W9" i="1"/>
  <c r="T9" i="1"/>
  <c r="V9" i="1"/>
  <c r="U9" i="1"/>
  <c r="V31" i="1"/>
  <c r="W12" i="1"/>
  <c r="T12" i="1"/>
  <c r="V12" i="1"/>
  <c r="U12" i="1"/>
  <c r="W16" i="1"/>
  <c r="V16" i="1"/>
  <c r="T16" i="1"/>
  <c r="U16" i="1"/>
  <c r="W20" i="1"/>
  <c r="V20" i="1"/>
  <c r="U20" i="1"/>
  <c r="T20" i="1"/>
  <c r="W24" i="1"/>
  <c r="T24" i="1"/>
  <c r="V24" i="1"/>
  <c r="U24" i="1"/>
  <c r="U35" i="1"/>
  <c r="T8" i="1"/>
  <c r="N10" i="1"/>
  <c r="W18" i="1"/>
  <c r="T18" i="1"/>
  <c r="V18" i="1"/>
  <c r="U18" i="1"/>
  <c r="W26" i="1"/>
  <c r="V26" i="1"/>
  <c r="T26" i="1"/>
  <c r="U26" i="1"/>
  <c r="W15" i="1"/>
  <c r="T15" i="1"/>
  <c r="V15" i="1"/>
  <c r="U15" i="1"/>
  <c r="W23" i="1"/>
  <c r="V23" i="1"/>
  <c r="U23" i="1"/>
  <c r="T23" i="1"/>
  <c r="W13" i="1"/>
  <c r="V13" i="1"/>
  <c r="T13" i="1"/>
  <c r="U13" i="1"/>
  <c r="W17" i="1"/>
  <c r="V17" i="1"/>
  <c r="U17" i="1"/>
  <c r="T17" i="1"/>
  <c r="W21" i="1"/>
  <c r="T21" i="1"/>
  <c r="V21" i="1"/>
  <c r="U21" i="1"/>
  <c r="W25" i="1"/>
  <c r="V25" i="1"/>
  <c r="T25" i="1"/>
  <c r="U25" i="1"/>
  <c r="W31" i="1"/>
  <c r="U31" i="1"/>
  <c r="W8" i="1"/>
  <c r="V8" i="1"/>
  <c r="U8" i="1"/>
  <c r="T27" i="1" l="1"/>
  <c r="U27" i="1"/>
  <c r="V27" i="1"/>
  <c r="W27" i="1"/>
  <c r="N36" i="1"/>
  <c r="T10" i="1"/>
  <c r="W10" i="1"/>
  <c r="U10" i="1"/>
  <c r="V10" i="1"/>
  <c r="T36" i="1" l="1"/>
  <c r="U36" i="1"/>
  <c r="W36" i="1"/>
  <c r="V36" i="1"/>
</calcChain>
</file>

<file path=xl/sharedStrings.xml><?xml version="1.0" encoding="utf-8"?>
<sst xmlns="http://schemas.openxmlformats.org/spreadsheetml/2006/main" count="239" uniqueCount="88">
  <si>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</si>
  <si>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</si>
  <si>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</si>
  <si>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</si>
  <si>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</si>
  <si>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</si>
  <si>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</si>
  <si>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</si>
  <si>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</si>
  <si>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</si>
  <si>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</si>
  <si>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</si>
  <si>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</si>
  <si>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</si>
  <si>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</si>
  <si>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</si>
  <si>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</si>
  <si>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</si>
  <si>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</si>
  <si>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</si>
  <si>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</si>
  <si>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</si>
  <si>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</si>
  <si>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</si>
  <si>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</si>
  <si>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</si>
  <si>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</si>
  <si>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</si>
  <si>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</si>
  <si>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</si>
  <si>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</si>
  <si>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</si>
  <si>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</si>
  <si>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</si>
  <si>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</si>
  <si>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</si>
  <si>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</si>
  <si>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</si>
  <si>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</si>
  <si>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</si>
  <si>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</si>
  <si>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</si>
  <si>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</si>
  <si>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</si>
  <si>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</si>
  <si>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</si>
  <si>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</si>
  <si>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</si>
  <si>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</si>
  <si>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</si>
  <si>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</si>
  <si>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</si>
  <si>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</si>
  <si>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</si>
  <si>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</si>
  <si>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</si>
  <si>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</si>
  <si>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</si>
  <si>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</si>
  <si>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</si>
  <si>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</si>
  <si>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</si>
  <si>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</si>
  <si>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APR. VIGENTE DESPUES DE BLOQUEOS </t>
  </si>
  <si>
    <t>APR. SIN COMPROMETER</t>
  </si>
  <si>
    <t>COMP/ APR</t>
  </si>
  <si>
    <t>OBLIG/ APR</t>
  </si>
  <si>
    <t>PAGO/ APR</t>
  </si>
  <si>
    <t>MINISTERIO DE COMERCIO INDUSTRIA Y TURISMO</t>
  </si>
  <si>
    <t>INDORME DE EJECUCIÓN PRESUPUESTAL ACUMULADA CON CORTE AL 31 DE JULIO DE 2019</t>
  </si>
  <si>
    <t xml:space="preserve">VICEMNISTERIO DE COMERCIO EXTERIOR </t>
  </si>
  <si>
    <t>VICEMINISTERIO DE DESARROLLO  EMPRESARIAL</t>
  </si>
  <si>
    <t>VICEMNISTERIO DE TURISMO</t>
  </si>
  <si>
    <t xml:space="preserve">SECRETARIA GENERAL </t>
  </si>
  <si>
    <t>TOTAL GASTOS DE INVERSION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</si>
  <si>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</si>
  <si>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</si>
  <si>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</si>
  <si>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</si>
  <si>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</si>
  <si>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</si>
  <si>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</si>
  <si>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</si>
  <si>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</si>
  <si>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</si>
  <si>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</si>
  <si>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FECHA DE GENERACIÓN : AGOSTO 01 DE 2019</t>
  </si>
  <si>
    <t xml:space="preserve">GASTOS DE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</si>
</sst>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b/>
      <sz val="7"/>
      <name val="Arial Narrow"/>
      <family val="2"/>
    </font>
    <font>
      <b/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0" borderId="0" xfId="0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6" fillId="0" borderId="0" xfId="0" applyFont="1" applyFill="1" applyBorder="1"/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66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7"/>
  <sheetViews>
    <sheetView showGridLines="0" tabSelected="1" topLeftCell="A12" workbookViewId="0">
      <selection activeCell="M13" sqref="M13"/>
    </sheetView>
  </sheetViews>
  <sheetFormatPr baseColWidth="10" defaultRowHeight="15" x14ac:dyDescent="0.25"/>
  <cols>
    <col min="1" max="1" width="4.7109375" customWidth="1"/>
    <col min="2" max="3" width="5.42578125" customWidth="1"/>
    <col min="4" max="4" width="4.5703125" customWidth="1"/>
    <col min="5" max="5" width="7.42578125" customWidth="1"/>
    <col min="6" max="6" width="4.42578125" customWidth="1"/>
    <col min="7" max="7" width="4.7109375" customWidth="1"/>
    <col min="8" max="8" width="26.28515625" customWidth="1"/>
    <col min="9" max="9" width="17" customWidth="1"/>
    <col min="10" max="10" width="15.85546875" customWidth="1"/>
    <col min="11" max="11" width="14.28515625" customWidth="1"/>
    <col min="12" max="12" width="16" customWidth="1"/>
    <col min="13" max="13" width="15.7109375" customWidth="1"/>
    <col min="14" max="14" width="16.7109375" customWidth="1"/>
    <col min="15" max="15" width="16.85546875" customWidth="1"/>
    <col min="16" max="16" width="14.85546875" customWidth="1"/>
    <col min="17" max="17" width="16.140625" customWidth="1"/>
    <col min="18" max="18" width="16" customWidth="1"/>
    <col min="19" max="19" width="15.85546875" customWidth="1"/>
    <col min="20" max="20" width="15.28515625" customWidth="1"/>
    <col min="21" max="22" width="7.28515625" customWidth="1"/>
    <col min="23" max="23" width="7.42578125" customWidth="1"/>
  </cols>
  <sheetData>
    <row r="3" spans="1:28" ht="15.75" x14ac:dyDescent="0.25">
      <c r="A3" s="29" t="s">
        <v>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8" ht="15.75" x14ac:dyDescent="0.25">
      <c r="A4" s="29" t="s">
        <v>69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8" ht="15.75" x14ac:dyDescent="0.25">
      <c r="A5" s="29" t="s">
        <v>87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8" ht="16.5" thickBot="1" x14ac:dyDescent="0.3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2" t="s">
        <v>86</v>
      </c>
      <c r="U6" s="33"/>
      <c r="V6" s="33"/>
      <c r="W6" s="33"/>
    </row>
    <row r="7" spans="1:28" ht="40.5" customHeight="1" thickTop="1" thickBot="1" x14ac:dyDescent="0.3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63</v>
      </c>
      <c r="O7" s="6" t="s">
        <v>13</v>
      </c>
      <c r="P7" s="6" t="s">
        <v>14</v>
      </c>
      <c r="Q7" s="6" t="s">
        <v>15</v>
      </c>
      <c r="R7" s="6" t="s">
        <v>16</v>
      </c>
      <c r="S7" s="6" t="s">
        <v>17</v>
      </c>
      <c r="T7" s="7" t="s">
        <v>64</v>
      </c>
      <c r="U7" s="7" t="s">
        <v>65</v>
      </c>
      <c r="V7" s="7" t="s">
        <v>66</v>
      </c>
      <c r="W7" s="7" t="s">
        <v>67</v>
      </c>
    </row>
    <row r="8" spans="1:28" ht="79.5" customHeight="1" thickTop="1" thickBot="1" x14ac:dyDescent="0.3">
      <c r="A8" s="3" t="s">
        <v>23</v>
      </c>
      <c r="B8" s="3" t="s">
        <v>24</v>
      </c>
      <c r="C8" s="3" t="s">
        <v>25</v>
      </c>
      <c r="D8" s="3" t="s">
        <v>26</v>
      </c>
      <c r="E8" s="3" t="s">
        <v>18</v>
      </c>
      <c r="F8" s="3" t="s">
        <v>21</v>
      </c>
      <c r="G8" s="3" t="s">
        <v>20</v>
      </c>
      <c r="H8" s="4" t="s">
        <v>27</v>
      </c>
      <c r="I8" s="5">
        <v>4216383673</v>
      </c>
      <c r="J8" s="5">
        <v>0</v>
      </c>
      <c r="K8" s="5">
        <v>0</v>
      </c>
      <c r="L8" s="5">
        <v>4216383673</v>
      </c>
      <c r="M8" s="5">
        <v>0</v>
      </c>
      <c r="N8" s="9">
        <f>+L8-M8</f>
        <v>4216383673</v>
      </c>
      <c r="O8" s="5">
        <v>2991899668.6399999</v>
      </c>
      <c r="P8" s="5">
        <v>1224484004.3599999</v>
      </c>
      <c r="Q8" s="5">
        <v>2879582048.6399999</v>
      </c>
      <c r="R8" s="5">
        <v>1165828373.6400001</v>
      </c>
      <c r="S8" s="5">
        <v>1155506610.6400001</v>
      </c>
      <c r="T8" s="8">
        <f>+N8-Q8</f>
        <v>1336801624.3600001</v>
      </c>
      <c r="U8" s="15">
        <f>+Q8/N8</f>
        <v>0.68295066862147014</v>
      </c>
      <c r="V8" s="15">
        <f>+R8/N8</f>
        <v>0.27649959397800755</v>
      </c>
      <c r="W8" s="15">
        <f>+S8/N8</f>
        <v>0.27405158075138958</v>
      </c>
      <c r="X8" s="27"/>
      <c r="Y8" s="28"/>
      <c r="Z8" s="28"/>
      <c r="AA8" s="28"/>
      <c r="AB8" s="28"/>
    </row>
    <row r="9" spans="1:28" ht="55.5" customHeight="1" thickTop="1" thickBot="1" x14ac:dyDescent="0.3">
      <c r="A9" s="3" t="s">
        <v>23</v>
      </c>
      <c r="B9" s="3" t="s">
        <v>24</v>
      </c>
      <c r="C9" s="3" t="s">
        <v>25</v>
      </c>
      <c r="D9" s="3" t="s">
        <v>26</v>
      </c>
      <c r="E9" s="3" t="s">
        <v>18</v>
      </c>
      <c r="F9" s="3" t="s">
        <v>32</v>
      </c>
      <c r="G9" s="3" t="s">
        <v>22</v>
      </c>
      <c r="H9" s="4" t="s">
        <v>62</v>
      </c>
      <c r="I9" s="5">
        <v>5200000000</v>
      </c>
      <c r="J9" s="5">
        <v>0</v>
      </c>
      <c r="K9" s="5">
        <v>0</v>
      </c>
      <c r="L9" s="5">
        <v>5200000000</v>
      </c>
      <c r="M9" s="5">
        <v>0</v>
      </c>
      <c r="N9" s="9">
        <f>+L9-M9</f>
        <v>5200000000</v>
      </c>
      <c r="O9" s="5">
        <v>4871156435.25</v>
      </c>
      <c r="P9" s="5">
        <v>328843564.75</v>
      </c>
      <c r="Q9" s="5">
        <v>4234159817.25</v>
      </c>
      <c r="R9" s="5">
        <v>1817940978.6099999</v>
      </c>
      <c r="S9" s="5">
        <v>1793065813.6199999</v>
      </c>
      <c r="T9" s="8">
        <f t="shared" ref="T9:T36" si="0">+N9-Q9</f>
        <v>965840182.75</v>
      </c>
      <c r="U9" s="15">
        <f t="shared" ref="U9:U36" si="1">+Q9/N9</f>
        <v>0.81426150331730773</v>
      </c>
      <c r="V9" s="15">
        <f t="shared" ref="V9:V36" si="2">+R9/N9</f>
        <v>0.34960403434807691</v>
      </c>
      <c r="W9" s="15">
        <f t="shared" ref="W9:W36" si="3">+S9/N9</f>
        <v>0.34482034877307688</v>
      </c>
      <c r="X9" s="27"/>
      <c r="Y9" s="28"/>
      <c r="Z9" s="28"/>
      <c r="AA9" s="28"/>
      <c r="AB9" s="28"/>
    </row>
    <row r="10" spans="1:28" ht="50.25" customHeight="1" thickTop="1" thickBot="1" x14ac:dyDescent="0.3">
      <c r="A10" s="10" t="s">
        <v>23</v>
      </c>
      <c r="B10" s="10"/>
      <c r="C10" s="10"/>
      <c r="D10" s="10"/>
      <c r="E10" s="10"/>
      <c r="F10" s="10"/>
      <c r="G10" s="10"/>
      <c r="H10" s="11" t="s">
        <v>70</v>
      </c>
      <c r="I10" s="12">
        <f>+I8+I9</f>
        <v>9416383673</v>
      </c>
      <c r="J10" s="12">
        <f t="shared" ref="J10:S10" si="4">+J8+J9</f>
        <v>0</v>
      </c>
      <c r="K10" s="12">
        <f t="shared" si="4"/>
        <v>0</v>
      </c>
      <c r="L10" s="12">
        <f t="shared" si="4"/>
        <v>9416383673</v>
      </c>
      <c r="M10" s="12">
        <f t="shared" si="4"/>
        <v>0</v>
      </c>
      <c r="N10" s="12">
        <f t="shared" si="4"/>
        <v>9416383673</v>
      </c>
      <c r="O10" s="12">
        <f t="shared" si="4"/>
        <v>7863056103.8899994</v>
      </c>
      <c r="P10" s="12">
        <f t="shared" si="4"/>
        <v>1553327569.1099999</v>
      </c>
      <c r="Q10" s="12">
        <f t="shared" si="4"/>
        <v>7113741865.8899994</v>
      </c>
      <c r="R10" s="12">
        <f t="shared" si="4"/>
        <v>2983769352.25</v>
      </c>
      <c r="S10" s="12">
        <f t="shared" si="4"/>
        <v>2948572424.2600002</v>
      </c>
      <c r="T10" s="13">
        <f t="shared" si="0"/>
        <v>2302641807.1100006</v>
      </c>
      <c r="U10" s="14">
        <f t="shared" si="1"/>
        <v>0.7554643176113921</v>
      </c>
      <c r="V10" s="14">
        <f t="shared" si="2"/>
        <v>0.31686998489722645</v>
      </c>
      <c r="W10" s="14">
        <f t="shared" si="3"/>
        <v>0.3131321456999005</v>
      </c>
      <c r="X10" s="27"/>
      <c r="Y10" s="28"/>
      <c r="Z10" s="28"/>
      <c r="AA10" s="28"/>
      <c r="AB10" s="28"/>
    </row>
    <row r="11" spans="1:28" ht="62.25" customHeight="1" thickTop="1" thickBot="1" x14ac:dyDescent="0.3">
      <c r="A11" s="3" t="s">
        <v>23</v>
      </c>
      <c r="B11" s="3" t="s">
        <v>28</v>
      </c>
      <c r="C11" s="3" t="s">
        <v>25</v>
      </c>
      <c r="D11" s="3" t="s">
        <v>29</v>
      </c>
      <c r="E11" s="3" t="s">
        <v>18</v>
      </c>
      <c r="F11" s="3" t="s">
        <v>30</v>
      </c>
      <c r="G11" s="3" t="s">
        <v>20</v>
      </c>
      <c r="H11" s="4" t="s">
        <v>31</v>
      </c>
      <c r="I11" s="5">
        <v>0</v>
      </c>
      <c r="J11" s="5">
        <v>24659180000</v>
      </c>
      <c r="K11" s="5">
        <v>0</v>
      </c>
      <c r="L11" s="5">
        <v>24659180000</v>
      </c>
      <c r="M11" s="5">
        <v>0</v>
      </c>
      <c r="N11" s="9">
        <f t="shared" ref="N11:N26" si="5">+L11-M11</f>
        <v>24659180000</v>
      </c>
      <c r="O11" s="5">
        <v>23100000000</v>
      </c>
      <c r="P11" s="5">
        <v>1559180000</v>
      </c>
      <c r="Q11" s="5">
        <v>17775890000</v>
      </c>
      <c r="R11" s="5">
        <v>13302000000</v>
      </c>
      <c r="S11" s="5">
        <v>13302000000</v>
      </c>
      <c r="T11" s="8">
        <f t="shared" si="0"/>
        <v>6883290000</v>
      </c>
      <c r="U11" s="15">
        <f t="shared" si="1"/>
        <v>0.72086298084526734</v>
      </c>
      <c r="V11" s="15">
        <f t="shared" si="2"/>
        <v>0.5394339957776374</v>
      </c>
      <c r="W11" s="15">
        <f t="shared" si="3"/>
        <v>0.5394339957776374</v>
      </c>
      <c r="X11" s="27"/>
      <c r="Y11" s="28"/>
      <c r="Z11" s="28"/>
      <c r="AA11" s="28"/>
      <c r="AB11" s="28"/>
    </row>
    <row r="12" spans="1:28" ht="63" customHeight="1" thickTop="1" thickBot="1" x14ac:dyDescent="0.3">
      <c r="A12" s="3" t="s">
        <v>23</v>
      </c>
      <c r="B12" s="3" t="s">
        <v>28</v>
      </c>
      <c r="C12" s="3" t="s">
        <v>25</v>
      </c>
      <c r="D12" s="3" t="s">
        <v>34</v>
      </c>
      <c r="E12" s="3" t="s">
        <v>18</v>
      </c>
      <c r="F12" s="3" t="s">
        <v>19</v>
      </c>
      <c r="G12" s="3" t="s">
        <v>20</v>
      </c>
      <c r="H12" s="4" t="s">
        <v>35</v>
      </c>
      <c r="I12" s="5">
        <v>1239000000</v>
      </c>
      <c r="J12" s="5">
        <v>0</v>
      </c>
      <c r="K12" s="5">
        <v>0</v>
      </c>
      <c r="L12" s="5">
        <v>1239000000</v>
      </c>
      <c r="M12" s="5">
        <v>148000000</v>
      </c>
      <c r="N12" s="9">
        <f t="shared" si="5"/>
        <v>1091000000</v>
      </c>
      <c r="O12" s="5">
        <v>839473470</v>
      </c>
      <c r="P12" s="5">
        <v>251526530</v>
      </c>
      <c r="Q12" s="5">
        <v>839473470</v>
      </c>
      <c r="R12" s="5">
        <v>0</v>
      </c>
      <c r="S12" s="5">
        <v>0</v>
      </c>
      <c r="T12" s="8">
        <f t="shared" si="0"/>
        <v>251526530</v>
      </c>
      <c r="U12" s="15">
        <f t="shared" si="1"/>
        <v>0.76945322639780023</v>
      </c>
      <c r="V12" s="15">
        <f t="shared" si="2"/>
        <v>0</v>
      </c>
      <c r="W12" s="15">
        <f t="shared" si="3"/>
        <v>0</v>
      </c>
      <c r="X12" s="27"/>
      <c r="Y12" s="28"/>
      <c r="Z12" s="28"/>
      <c r="AA12" s="28"/>
      <c r="AB12" s="28"/>
    </row>
    <row r="13" spans="1:28" ht="72.75" customHeight="1" thickTop="1" thickBot="1" x14ac:dyDescent="0.3">
      <c r="A13" s="3" t="s">
        <v>23</v>
      </c>
      <c r="B13" s="3" t="s">
        <v>28</v>
      </c>
      <c r="C13" s="3" t="s">
        <v>25</v>
      </c>
      <c r="D13" s="3" t="s">
        <v>34</v>
      </c>
      <c r="E13" s="3" t="s">
        <v>18</v>
      </c>
      <c r="F13" s="3" t="s">
        <v>21</v>
      </c>
      <c r="G13" s="3" t="s">
        <v>20</v>
      </c>
      <c r="H13" s="4" t="s">
        <v>35</v>
      </c>
      <c r="I13" s="5">
        <v>4800000000</v>
      </c>
      <c r="J13" s="5">
        <v>0</v>
      </c>
      <c r="K13" s="5">
        <v>0</v>
      </c>
      <c r="L13" s="5">
        <v>4800000000</v>
      </c>
      <c r="M13" s="5">
        <v>0</v>
      </c>
      <c r="N13" s="9">
        <f t="shared" si="5"/>
        <v>4800000000</v>
      </c>
      <c r="O13" s="5">
        <v>4134848405.9499998</v>
      </c>
      <c r="P13" s="5">
        <v>665151594.04999995</v>
      </c>
      <c r="Q13" s="5">
        <v>4099078993.9499998</v>
      </c>
      <c r="R13" s="5">
        <v>1133707499.95</v>
      </c>
      <c r="S13" s="5">
        <v>1133707499.95</v>
      </c>
      <c r="T13" s="8">
        <f t="shared" si="0"/>
        <v>700921006.05000019</v>
      </c>
      <c r="U13" s="15">
        <f t="shared" si="1"/>
        <v>0.85397479040624991</v>
      </c>
      <c r="V13" s="15">
        <f t="shared" si="2"/>
        <v>0.23618906248958335</v>
      </c>
      <c r="W13" s="15">
        <f t="shared" si="3"/>
        <v>0.23618906248958335</v>
      </c>
      <c r="X13" s="27"/>
      <c r="Y13" s="28"/>
      <c r="Z13" s="28"/>
      <c r="AA13" s="28"/>
      <c r="AB13" s="28"/>
    </row>
    <row r="14" spans="1:28" ht="84" customHeight="1" thickTop="1" thickBot="1" x14ac:dyDescent="0.3">
      <c r="A14" s="3" t="s">
        <v>23</v>
      </c>
      <c r="B14" s="3" t="s">
        <v>28</v>
      </c>
      <c r="C14" s="3" t="s">
        <v>25</v>
      </c>
      <c r="D14" s="3" t="s">
        <v>36</v>
      </c>
      <c r="E14" s="3" t="s">
        <v>18</v>
      </c>
      <c r="F14" s="3" t="s">
        <v>19</v>
      </c>
      <c r="G14" s="3" t="s">
        <v>20</v>
      </c>
      <c r="H14" s="4" t="s">
        <v>37</v>
      </c>
      <c r="I14" s="5">
        <v>1000000000</v>
      </c>
      <c r="J14" s="5">
        <v>0</v>
      </c>
      <c r="K14" s="5">
        <v>0</v>
      </c>
      <c r="L14" s="5">
        <v>1000000000</v>
      </c>
      <c r="M14" s="5">
        <v>0</v>
      </c>
      <c r="N14" s="9">
        <f t="shared" si="5"/>
        <v>1000000000</v>
      </c>
      <c r="O14" s="5">
        <v>1000000000</v>
      </c>
      <c r="P14" s="5">
        <v>0</v>
      </c>
      <c r="Q14" s="5">
        <v>1000000000</v>
      </c>
      <c r="R14" s="5">
        <v>0</v>
      </c>
      <c r="S14" s="5">
        <v>0</v>
      </c>
      <c r="T14" s="8">
        <f t="shared" si="0"/>
        <v>0</v>
      </c>
      <c r="U14" s="15">
        <f t="shared" si="1"/>
        <v>1</v>
      </c>
      <c r="V14" s="15">
        <f t="shared" si="2"/>
        <v>0</v>
      </c>
      <c r="W14" s="15">
        <f t="shared" si="3"/>
        <v>0</v>
      </c>
      <c r="X14" s="27"/>
      <c r="Y14" s="28"/>
      <c r="Z14" s="28"/>
      <c r="AA14" s="28"/>
      <c r="AB14" s="28"/>
    </row>
    <row r="15" spans="1:28" ht="83.25" customHeight="1" thickTop="1" thickBot="1" x14ac:dyDescent="0.3">
      <c r="A15" s="3" t="s">
        <v>23</v>
      </c>
      <c r="B15" s="3" t="s">
        <v>28</v>
      </c>
      <c r="C15" s="3" t="s">
        <v>25</v>
      </c>
      <c r="D15" s="3" t="s">
        <v>36</v>
      </c>
      <c r="E15" s="3" t="s">
        <v>18</v>
      </c>
      <c r="F15" s="3" t="s">
        <v>21</v>
      </c>
      <c r="G15" s="3" t="s">
        <v>20</v>
      </c>
      <c r="H15" s="4" t="s">
        <v>37</v>
      </c>
      <c r="I15" s="5">
        <v>19000000000</v>
      </c>
      <c r="J15" s="5">
        <v>0</v>
      </c>
      <c r="K15" s="5">
        <v>0</v>
      </c>
      <c r="L15" s="5">
        <v>19000000000</v>
      </c>
      <c r="M15" s="5">
        <v>0</v>
      </c>
      <c r="N15" s="9">
        <f t="shared" si="5"/>
        <v>19000000000</v>
      </c>
      <c r="O15" s="5">
        <v>19000000000</v>
      </c>
      <c r="P15" s="5">
        <v>0</v>
      </c>
      <c r="Q15" s="5">
        <v>19000000000</v>
      </c>
      <c r="R15" s="5">
        <v>3530000000</v>
      </c>
      <c r="S15" s="5">
        <v>3530000000</v>
      </c>
      <c r="T15" s="8">
        <f t="shared" si="0"/>
        <v>0</v>
      </c>
      <c r="U15" s="15">
        <f t="shared" si="1"/>
        <v>1</v>
      </c>
      <c r="V15" s="15">
        <f t="shared" si="2"/>
        <v>0.18578947368421053</v>
      </c>
      <c r="W15" s="15">
        <f t="shared" si="3"/>
        <v>0.18578947368421053</v>
      </c>
      <c r="X15" s="27"/>
      <c r="Y15" s="28"/>
      <c r="Z15" s="28"/>
      <c r="AA15" s="28"/>
      <c r="AB15" s="28"/>
    </row>
    <row r="16" spans="1:28" ht="75.75" customHeight="1" thickTop="1" thickBot="1" x14ac:dyDescent="0.3">
      <c r="A16" s="3" t="s">
        <v>23</v>
      </c>
      <c r="B16" s="3" t="s">
        <v>28</v>
      </c>
      <c r="C16" s="3" t="s">
        <v>25</v>
      </c>
      <c r="D16" s="3" t="s">
        <v>38</v>
      </c>
      <c r="E16" s="3" t="s">
        <v>18</v>
      </c>
      <c r="F16" s="3" t="s">
        <v>19</v>
      </c>
      <c r="G16" s="3" t="s">
        <v>20</v>
      </c>
      <c r="H16" s="4" t="s">
        <v>39</v>
      </c>
      <c r="I16" s="5">
        <v>1000000000</v>
      </c>
      <c r="J16" s="5">
        <v>0</v>
      </c>
      <c r="K16" s="5">
        <v>0</v>
      </c>
      <c r="L16" s="5">
        <v>1000000000</v>
      </c>
      <c r="M16" s="5">
        <v>0</v>
      </c>
      <c r="N16" s="9">
        <f t="shared" si="5"/>
        <v>1000000000</v>
      </c>
      <c r="O16" s="5">
        <v>1000000000</v>
      </c>
      <c r="P16" s="5">
        <v>0</v>
      </c>
      <c r="Q16" s="5">
        <v>1000000000</v>
      </c>
      <c r="R16" s="5">
        <v>1000000000</v>
      </c>
      <c r="S16" s="5">
        <v>1000000000</v>
      </c>
      <c r="T16" s="8">
        <f t="shared" si="0"/>
        <v>0</v>
      </c>
      <c r="U16" s="15">
        <f t="shared" si="1"/>
        <v>1</v>
      </c>
      <c r="V16" s="15">
        <f t="shared" si="2"/>
        <v>1</v>
      </c>
      <c r="W16" s="15">
        <f t="shared" si="3"/>
        <v>1</v>
      </c>
      <c r="X16" s="27"/>
      <c r="Y16" s="28"/>
      <c r="Z16" s="28"/>
      <c r="AA16" s="28"/>
      <c r="AB16" s="28"/>
    </row>
    <row r="17" spans="1:28" ht="56.25" customHeight="1" thickTop="1" thickBot="1" x14ac:dyDescent="0.3">
      <c r="A17" s="3" t="s">
        <v>23</v>
      </c>
      <c r="B17" s="3" t="s">
        <v>28</v>
      </c>
      <c r="C17" s="3" t="s">
        <v>25</v>
      </c>
      <c r="D17" s="3" t="s">
        <v>40</v>
      </c>
      <c r="E17" s="3" t="s">
        <v>18</v>
      </c>
      <c r="F17" s="3" t="s">
        <v>19</v>
      </c>
      <c r="G17" s="3" t="s">
        <v>20</v>
      </c>
      <c r="H17" s="4" t="s">
        <v>41</v>
      </c>
      <c r="I17" s="5">
        <v>1000000000</v>
      </c>
      <c r="J17" s="5">
        <v>0</v>
      </c>
      <c r="K17" s="5">
        <v>0</v>
      </c>
      <c r="L17" s="5">
        <v>1000000000</v>
      </c>
      <c r="M17" s="5">
        <v>0</v>
      </c>
      <c r="N17" s="9">
        <f t="shared" si="5"/>
        <v>1000000000</v>
      </c>
      <c r="O17" s="5">
        <v>994135910</v>
      </c>
      <c r="P17" s="5">
        <v>5864090</v>
      </c>
      <c r="Q17" s="5">
        <v>994135910</v>
      </c>
      <c r="R17" s="5">
        <v>494135910</v>
      </c>
      <c r="S17" s="5">
        <v>494135910</v>
      </c>
      <c r="T17" s="8">
        <f t="shared" si="0"/>
        <v>5864090</v>
      </c>
      <c r="U17" s="15">
        <f t="shared" si="1"/>
        <v>0.99413591000000001</v>
      </c>
      <c r="V17" s="15">
        <f t="shared" si="2"/>
        <v>0.49413591000000001</v>
      </c>
      <c r="W17" s="15">
        <f t="shared" si="3"/>
        <v>0.49413591000000001</v>
      </c>
      <c r="X17" s="27"/>
      <c r="Y17" s="28"/>
      <c r="Z17" s="28"/>
      <c r="AA17" s="28"/>
      <c r="AB17" s="28"/>
    </row>
    <row r="18" spans="1:28" ht="54.75" customHeight="1" thickTop="1" thickBot="1" x14ac:dyDescent="0.3">
      <c r="A18" s="3" t="s">
        <v>23</v>
      </c>
      <c r="B18" s="3" t="s">
        <v>28</v>
      </c>
      <c r="C18" s="3" t="s">
        <v>25</v>
      </c>
      <c r="D18" s="3" t="s">
        <v>40</v>
      </c>
      <c r="E18" s="3" t="s">
        <v>18</v>
      </c>
      <c r="F18" s="3" t="s">
        <v>21</v>
      </c>
      <c r="G18" s="3" t="s">
        <v>20</v>
      </c>
      <c r="H18" s="4" t="s">
        <v>41</v>
      </c>
      <c r="I18" s="5">
        <v>6200000000</v>
      </c>
      <c r="J18" s="5">
        <v>1400000000</v>
      </c>
      <c r="K18" s="5">
        <v>0</v>
      </c>
      <c r="L18" s="5">
        <v>7600000000</v>
      </c>
      <c r="M18" s="5">
        <v>0</v>
      </c>
      <c r="N18" s="9">
        <f t="shared" si="5"/>
        <v>7600000000</v>
      </c>
      <c r="O18" s="5">
        <v>7280741638.25</v>
      </c>
      <c r="P18" s="5">
        <v>319258361.75</v>
      </c>
      <c r="Q18" s="5">
        <v>7180741638.25</v>
      </c>
      <c r="R18" s="5">
        <v>2691729020.25</v>
      </c>
      <c r="S18" s="5">
        <v>2691729020.25</v>
      </c>
      <c r="T18" s="8">
        <f t="shared" si="0"/>
        <v>419258361.75</v>
      </c>
      <c r="U18" s="15">
        <f t="shared" si="1"/>
        <v>0.94483442608552637</v>
      </c>
      <c r="V18" s="15">
        <f t="shared" si="2"/>
        <v>0.35417487108552631</v>
      </c>
      <c r="W18" s="15">
        <f t="shared" si="3"/>
        <v>0.35417487108552631</v>
      </c>
      <c r="X18" s="27"/>
      <c r="Y18" s="28"/>
      <c r="Z18" s="28"/>
      <c r="AA18" s="28"/>
      <c r="AB18" s="28"/>
    </row>
    <row r="19" spans="1:28" ht="67.5" customHeight="1" thickTop="1" thickBot="1" x14ac:dyDescent="0.3">
      <c r="A19" s="3" t="s">
        <v>23</v>
      </c>
      <c r="B19" s="3" t="s">
        <v>28</v>
      </c>
      <c r="C19" s="3" t="s">
        <v>25</v>
      </c>
      <c r="D19" s="3" t="s">
        <v>42</v>
      </c>
      <c r="E19" s="3" t="s">
        <v>18</v>
      </c>
      <c r="F19" s="3" t="s">
        <v>21</v>
      </c>
      <c r="G19" s="3" t="s">
        <v>20</v>
      </c>
      <c r="H19" s="4" t="s">
        <v>43</v>
      </c>
      <c r="I19" s="5">
        <v>14973355723</v>
      </c>
      <c r="J19" s="5">
        <v>0</v>
      </c>
      <c r="K19" s="5">
        <v>0</v>
      </c>
      <c r="L19" s="5">
        <v>14973355723</v>
      </c>
      <c r="M19" s="5">
        <v>0</v>
      </c>
      <c r="N19" s="9">
        <f t="shared" si="5"/>
        <v>14973355723</v>
      </c>
      <c r="O19" s="5">
        <v>14925416279</v>
      </c>
      <c r="P19" s="5">
        <v>47939444</v>
      </c>
      <c r="Q19" s="5">
        <v>10788884847</v>
      </c>
      <c r="R19" s="5">
        <v>819535263</v>
      </c>
      <c r="S19" s="5">
        <v>816714013</v>
      </c>
      <c r="T19" s="8">
        <f t="shared" si="0"/>
        <v>4184470876</v>
      </c>
      <c r="U19" s="15">
        <f t="shared" si="1"/>
        <v>0.72053887228683189</v>
      </c>
      <c r="V19" s="15">
        <f t="shared" si="2"/>
        <v>5.4732905446248308E-2</v>
      </c>
      <c r="W19" s="15">
        <f t="shared" si="3"/>
        <v>5.4544487428791713E-2</v>
      </c>
      <c r="X19" s="27"/>
      <c r="Y19" s="28"/>
      <c r="Z19" s="28"/>
      <c r="AA19" s="28"/>
      <c r="AB19" s="28"/>
    </row>
    <row r="20" spans="1:28" ht="62.25" customHeight="1" thickTop="1" thickBot="1" x14ac:dyDescent="0.3">
      <c r="A20" s="3" t="s">
        <v>23</v>
      </c>
      <c r="B20" s="3" t="s">
        <v>28</v>
      </c>
      <c r="C20" s="3" t="s">
        <v>25</v>
      </c>
      <c r="D20" s="3" t="s">
        <v>46</v>
      </c>
      <c r="E20" s="3" t="s">
        <v>18</v>
      </c>
      <c r="F20" s="3" t="s">
        <v>19</v>
      </c>
      <c r="G20" s="3" t="s">
        <v>20</v>
      </c>
      <c r="H20" s="4" t="s">
        <v>47</v>
      </c>
      <c r="I20" s="5">
        <v>1000000000</v>
      </c>
      <c r="J20" s="5">
        <v>0</v>
      </c>
      <c r="K20" s="5">
        <v>0</v>
      </c>
      <c r="L20" s="5">
        <v>1000000000</v>
      </c>
      <c r="M20" s="5">
        <v>0</v>
      </c>
      <c r="N20" s="9">
        <f t="shared" si="5"/>
        <v>1000000000</v>
      </c>
      <c r="O20" s="5">
        <v>1000000000</v>
      </c>
      <c r="P20" s="5">
        <v>0</v>
      </c>
      <c r="Q20" s="5">
        <v>0</v>
      </c>
      <c r="R20" s="5">
        <v>0</v>
      </c>
      <c r="S20" s="5">
        <v>0</v>
      </c>
      <c r="T20" s="8">
        <f t="shared" si="0"/>
        <v>1000000000</v>
      </c>
      <c r="U20" s="15">
        <f t="shared" si="1"/>
        <v>0</v>
      </c>
      <c r="V20" s="15">
        <f t="shared" si="2"/>
        <v>0</v>
      </c>
      <c r="W20" s="15">
        <f t="shared" si="3"/>
        <v>0</v>
      </c>
      <c r="X20" s="27"/>
      <c r="Y20" s="28"/>
      <c r="Z20" s="28"/>
      <c r="AA20" s="28"/>
      <c r="AB20" s="28"/>
    </row>
    <row r="21" spans="1:28" ht="62.25" customHeight="1" thickTop="1" thickBot="1" x14ac:dyDescent="0.3">
      <c r="A21" s="3" t="s">
        <v>23</v>
      </c>
      <c r="B21" s="3" t="s">
        <v>28</v>
      </c>
      <c r="C21" s="3" t="s">
        <v>25</v>
      </c>
      <c r="D21" s="3" t="s">
        <v>46</v>
      </c>
      <c r="E21" s="3" t="s">
        <v>18</v>
      </c>
      <c r="F21" s="3" t="s">
        <v>21</v>
      </c>
      <c r="G21" s="3" t="s">
        <v>20</v>
      </c>
      <c r="H21" s="4" t="s">
        <v>47</v>
      </c>
      <c r="I21" s="5">
        <v>2500000000</v>
      </c>
      <c r="J21" s="5">
        <v>0</v>
      </c>
      <c r="K21" s="5">
        <v>1400000000</v>
      </c>
      <c r="L21" s="5">
        <v>1100000000</v>
      </c>
      <c r="M21" s="5">
        <v>0</v>
      </c>
      <c r="N21" s="9">
        <f t="shared" si="5"/>
        <v>1100000000</v>
      </c>
      <c r="O21" s="5">
        <v>866500000</v>
      </c>
      <c r="P21" s="5">
        <v>233500000</v>
      </c>
      <c r="Q21" s="5">
        <v>0</v>
      </c>
      <c r="R21" s="5">
        <v>0</v>
      </c>
      <c r="S21" s="5">
        <v>0</v>
      </c>
      <c r="T21" s="8">
        <f t="shared" si="0"/>
        <v>1100000000</v>
      </c>
      <c r="U21" s="15">
        <f t="shared" si="1"/>
        <v>0</v>
      </c>
      <c r="V21" s="15">
        <f t="shared" si="2"/>
        <v>0</v>
      </c>
      <c r="W21" s="15">
        <f t="shared" si="3"/>
        <v>0</v>
      </c>
      <c r="X21" s="27"/>
      <c r="Y21" s="28"/>
      <c r="Z21" s="28"/>
      <c r="AA21" s="28"/>
      <c r="AB21" s="28"/>
    </row>
    <row r="22" spans="1:28" ht="91.5" thickTop="1" thickBot="1" x14ac:dyDescent="0.3">
      <c r="A22" s="3" t="s">
        <v>23</v>
      </c>
      <c r="B22" s="3" t="s">
        <v>28</v>
      </c>
      <c r="C22" s="3" t="s">
        <v>25</v>
      </c>
      <c r="D22" s="3" t="s">
        <v>48</v>
      </c>
      <c r="E22" s="3" t="s">
        <v>18</v>
      </c>
      <c r="F22" s="3" t="s">
        <v>19</v>
      </c>
      <c r="G22" s="3" t="s">
        <v>20</v>
      </c>
      <c r="H22" s="4" t="s">
        <v>49</v>
      </c>
      <c r="I22" s="5">
        <v>1029000000</v>
      </c>
      <c r="J22" s="5">
        <v>0</v>
      </c>
      <c r="K22" s="5">
        <v>0</v>
      </c>
      <c r="L22" s="5">
        <v>1029000000</v>
      </c>
      <c r="M22" s="5">
        <v>0</v>
      </c>
      <c r="N22" s="9">
        <f t="shared" si="5"/>
        <v>1029000000</v>
      </c>
      <c r="O22" s="5">
        <v>919000000</v>
      </c>
      <c r="P22" s="5">
        <v>110000000</v>
      </c>
      <c r="Q22" s="5">
        <v>540000000</v>
      </c>
      <c r="R22" s="5">
        <v>200000000</v>
      </c>
      <c r="S22" s="5">
        <v>200000000</v>
      </c>
      <c r="T22" s="8">
        <f t="shared" si="0"/>
        <v>489000000</v>
      </c>
      <c r="U22" s="15">
        <f t="shared" si="1"/>
        <v>0.52478134110787167</v>
      </c>
      <c r="V22" s="15">
        <f t="shared" si="2"/>
        <v>0.19436345966958213</v>
      </c>
      <c r="W22" s="15">
        <f t="shared" si="3"/>
        <v>0.19436345966958213</v>
      </c>
      <c r="X22" s="27"/>
      <c r="Y22" s="28"/>
      <c r="Z22" s="28"/>
      <c r="AA22" s="28"/>
      <c r="AB22" s="28"/>
    </row>
    <row r="23" spans="1:28" ht="91.5" thickTop="1" thickBot="1" x14ac:dyDescent="0.3">
      <c r="A23" s="3" t="s">
        <v>23</v>
      </c>
      <c r="B23" s="3" t="s">
        <v>28</v>
      </c>
      <c r="C23" s="3" t="s">
        <v>25</v>
      </c>
      <c r="D23" s="3" t="s">
        <v>48</v>
      </c>
      <c r="E23" s="3" t="s">
        <v>18</v>
      </c>
      <c r="F23" s="3" t="s">
        <v>21</v>
      </c>
      <c r="G23" s="3" t="s">
        <v>20</v>
      </c>
      <c r="H23" s="4" t="s">
        <v>49</v>
      </c>
      <c r="I23" s="5">
        <v>3971000000</v>
      </c>
      <c r="J23" s="5">
        <v>0</v>
      </c>
      <c r="K23" s="5">
        <v>0</v>
      </c>
      <c r="L23" s="5">
        <v>3971000000</v>
      </c>
      <c r="M23" s="5">
        <v>0</v>
      </c>
      <c r="N23" s="9">
        <f t="shared" si="5"/>
        <v>3971000000</v>
      </c>
      <c r="O23" s="5">
        <v>3720063724.0700002</v>
      </c>
      <c r="P23" s="5">
        <v>250936275.93000001</v>
      </c>
      <c r="Q23" s="5">
        <v>3342841916.0700002</v>
      </c>
      <c r="R23" s="5">
        <v>2277823164.0700002</v>
      </c>
      <c r="S23" s="5">
        <v>2277823164.0700002</v>
      </c>
      <c r="T23" s="8">
        <f t="shared" si="0"/>
        <v>628158083.92999983</v>
      </c>
      <c r="U23" s="15">
        <f t="shared" si="1"/>
        <v>0.84181362781918911</v>
      </c>
      <c r="V23" s="15">
        <f t="shared" si="2"/>
        <v>0.57361449611432891</v>
      </c>
      <c r="W23" s="15">
        <f t="shared" si="3"/>
        <v>0.57361449611432891</v>
      </c>
      <c r="X23" s="27"/>
      <c r="Y23" s="28"/>
      <c r="Z23" s="28"/>
      <c r="AA23" s="28"/>
      <c r="AB23" s="28"/>
    </row>
    <row r="24" spans="1:28" ht="48.75" customHeight="1" thickTop="1" thickBot="1" x14ac:dyDescent="0.3">
      <c r="A24" s="3" t="s">
        <v>23</v>
      </c>
      <c r="B24" s="3" t="s">
        <v>50</v>
      </c>
      <c r="C24" s="3" t="s">
        <v>25</v>
      </c>
      <c r="D24" s="3" t="s">
        <v>51</v>
      </c>
      <c r="E24" s="3" t="s">
        <v>18</v>
      </c>
      <c r="F24" s="3" t="s">
        <v>21</v>
      </c>
      <c r="G24" s="3" t="s">
        <v>20</v>
      </c>
      <c r="H24" s="4" t="s">
        <v>52</v>
      </c>
      <c r="I24" s="5">
        <v>180000000</v>
      </c>
      <c r="J24" s="5">
        <v>0</v>
      </c>
      <c r="K24" s="5">
        <v>0</v>
      </c>
      <c r="L24" s="5">
        <v>180000000</v>
      </c>
      <c r="M24" s="5">
        <v>0</v>
      </c>
      <c r="N24" s="9">
        <f t="shared" si="5"/>
        <v>180000000</v>
      </c>
      <c r="O24" s="5">
        <v>145496987</v>
      </c>
      <c r="P24" s="5">
        <v>34503013</v>
      </c>
      <c r="Q24" s="5">
        <v>145496987</v>
      </c>
      <c r="R24" s="5">
        <v>27074068</v>
      </c>
      <c r="S24" s="5">
        <v>27074068</v>
      </c>
      <c r="T24" s="8">
        <f t="shared" si="0"/>
        <v>34503013</v>
      </c>
      <c r="U24" s="15">
        <f t="shared" si="1"/>
        <v>0.80831659444444448</v>
      </c>
      <c r="V24" s="15">
        <f t="shared" si="2"/>
        <v>0.15041148888888889</v>
      </c>
      <c r="W24" s="15">
        <f t="shared" si="3"/>
        <v>0.15041148888888889</v>
      </c>
      <c r="X24" s="27"/>
      <c r="Y24" s="28"/>
      <c r="Z24" s="28"/>
      <c r="AA24" s="28"/>
      <c r="AB24" s="28"/>
    </row>
    <row r="25" spans="1:28" ht="114" thickTop="1" thickBot="1" x14ac:dyDescent="0.3">
      <c r="A25" s="3" t="s">
        <v>23</v>
      </c>
      <c r="B25" s="3" t="s">
        <v>50</v>
      </c>
      <c r="C25" s="3" t="s">
        <v>25</v>
      </c>
      <c r="D25" s="3" t="s">
        <v>53</v>
      </c>
      <c r="E25" s="3" t="s">
        <v>18</v>
      </c>
      <c r="F25" s="3" t="s">
        <v>21</v>
      </c>
      <c r="G25" s="3" t="s">
        <v>20</v>
      </c>
      <c r="H25" s="4" t="s">
        <v>54</v>
      </c>
      <c r="I25" s="5">
        <v>300000000</v>
      </c>
      <c r="J25" s="5">
        <v>0</v>
      </c>
      <c r="K25" s="5">
        <v>0</v>
      </c>
      <c r="L25" s="5">
        <v>300000000</v>
      </c>
      <c r="M25" s="5">
        <v>0</v>
      </c>
      <c r="N25" s="9">
        <f t="shared" si="5"/>
        <v>300000000</v>
      </c>
      <c r="O25" s="5">
        <v>180000000</v>
      </c>
      <c r="P25" s="5">
        <v>120000000</v>
      </c>
      <c r="Q25" s="5">
        <v>5000000</v>
      </c>
      <c r="R25" s="5">
        <v>5000000</v>
      </c>
      <c r="S25" s="5">
        <v>5000000</v>
      </c>
      <c r="T25" s="8">
        <f t="shared" si="0"/>
        <v>295000000</v>
      </c>
      <c r="U25" s="15">
        <f t="shared" si="1"/>
        <v>1.6666666666666666E-2</v>
      </c>
      <c r="V25" s="15">
        <f t="shared" si="2"/>
        <v>1.6666666666666666E-2</v>
      </c>
      <c r="W25" s="15">
        <f t="shared" si="3"/>
        <v>1.6666666666666666E-2</v>
      </c>
      <c r="X25" s="27"/>
      <c r="Y25" s="28"/>
      <c r="Z25" s="28"/>
      <c r="AA25" s="28"/>
      <c r="AB25" s="28"/>
    </row>
    <row r="26" spans="1:28" ht="78.75" customHeight="1" thickTop="1" thickBot="1" x14ac:dyDescent="0.3">
      <c r="A26" s="3" t="s">
        <v>23</v>
      </c>
      <c r="B26" s="3" t="s">
        <v>50</v>
      </c>
      <c r="C26" s="3" t="s">
        <v>25</v>
      </c>
      <c r="D26" s="3" t="s">
        <v>55</v>
      </c>
      <c r="E26" s="3" t="s">
        <v>18</v>
      </c>
      <c r="F26" s="3" t="s">
        <v>21</v>
      </c>
      <c r="G26" s="3" t="s">
        <v>20</v>
      </c>
      <c r="H26" s="4" t="s">
        <v>56</v>
      </c>
      <c r="I26" s="5">
        <v>140000557</v>
      </c>
      <c r="J26" s="5">
        <v>0</v>
      </c>
      <c r="K26" s="5">
        <v>0</v>
      </c>
      <c r="L26" s="5">
        <v>140000557</v>
      </c>
      <c r="M26" s="5">
        <v>0</v>
      </c>
      <c r="N26" s="9">
        <f t="shared" si="5"/>
        <v>140000557</v>
      </c>
      <c r="O26" s="5">
        <v>95793061.540000007</v>
      </c>
      <c r="P26" s="5">
        <v>44207495.460000001</v>
      </c>
      <c r="Q26" s="5">
        <v>95793061.540000007</v>
      </c>
      <c r="R26" s="5">
        <v>64459602.539999999</v>
      </c>
      <c r="S26" s="5">
        <v>60145022.539999999</v>
      </c>
      <c r="T26" s="8">
        <f t="shared" si="0"/>
        <v>44207495.459999993</v>
      </c>
      <c r="U26" s="15">
        <f t="shared" si="1"/>
        <v>0.68423343158556149</v>
      </c>
      <c r="V26" s="15">
        <f t="shared" si="2"/>
        <v>0.46042390059919547</v>
      </c>
      <c r="W26" s="15">
        <f t="shared" si="3"/>
        <v>0.42960559464059844</v>
      </c>
      <c r="X26" s="27"/>
      <c r="Y26" s="28"/>
      <c r="Z26" s="28"/>
      <c r="AA26" s="28"/>
      <c r="AB26" s="28"/>
    </row>
    <row r="27" spans="1:28" ht="48" customHeight="1" thickTop="1" thickBot="1" x14ac:dyDescent="0.3">
      <c r="A27" s="10" t="s">
        <v>23</v>
      </c>
      <c r="B27" s="10"/>
      <c r="C27" s="10"/>
      <c r="D27" s="10"/>
      <c r="E27" s="10"/>
      <c r="F27" s="10"/>
      <c r="G27" s="10"/>
      <c r="H27" s="11" t="s">
        <v>71</v>
      </c>
      <c r="I27" s="12">
        <f>SUM(I11:I26)</f>
        <v>58332356280</v>
      </c>
      <c r="J27" s="12">
        <f t="shared" ref="J27:S27" si="6">SUM(J11:J26)</f>
        <v>26059180000</v>
      </c>
      <c r="K27" s="12">
        <f t="shared" si="6"/>
        <v>1400000000</v>
      </c>
      <c r="L27" s="12">
        <f t="shared" si="6"/>
        <v>82991536280</v>
      </c>
      <c r="M27" s="12">
        <f t="shared" si="6"/>
        <v>148000000</v>
      </c>
      <c r="N27" s="12">
        <f t="shared" si="6"/>
        <v>82843536280</v>
      </c>
      <c r="O27" s="12">
        <f t="shared" si="6"/>
        <v>79201469475.809998</v>
      </c>
      <c r="P27" s="12">
        <f t="shared" si="6"/>
        <v>3642066804.1900001</v>
      </c>
      <c r="Q27" s="12">
        <f t="shared" si="6"/>
        <v>66807336823.809998</v>
      </c>
      <c r="R27" s="12">
        <f t="shared" si="6"/>
        <v>25545464527.810001</v>
      </c>
      <c r="S27" s="12">
        <f t="shared" si="6"/>
        <v>25538328697.810001</v>
      </c>
      <c r="T27" s="13">
        <f t="shared" si="0"/>
        <v>16036199456.190002</v>
      </c>
      <c r="U27" s="14">
        <f t="shared" si="1"/>
        <v>0.80642787384172243</v>
      </c>
      <c r="V27" s="14">
        <f t="shared" si="2"/>
        <v>0.30835796822421691</v>
      </c>
      <c r="W27" s="14">
        <f t="shared" si="3"/>
        <v>0.30827183199294977</v>
      </c>
      <c r="X27" s="27"/>
      <c r="Y27" s="28"/>
      <c r="Z27" s="28"/>
      <c r="AA27" s="28"/>
      <c r="AB27" s="28"/>
    </row>
    <row r="28" spans="1:28" ht="57.75" customHeight="1" thickTop="1" thickBot="1" x14ac:dyDescent="0.3">
      <c r="A28" s="3" t="s">
        <v>23</v>
      </c>
      <c r="B28" s="3" t="s">
        <v>28</v>
      </c>
      <c r="C28" s="3" t="s">
        <v>25</v>
      </c>
      <c r="D28" s="3" t="s">
        <v>32</v>
      </c>
      <c r="E28" s="3" t="s">
        <v>18</v>
      </c>
      <c r="F28" s="3" t="s">
        <v>21</v>
      </c>
      <c r="G28" s="3" t="s">
        <v>20</v>
      </c>
      <c r="H28" s="4" t="s">
        <v>33</v>
      </c>
      <c r="I28" s="5">
        <v>9116701608</v>
      </c>
      <c r="J28" s="5">
        <v>0</v>
      </c>
      <c r="K28" s="5">
        <v>0</v>
      </c>
      <c r="L28" s="5">
        <v>9116701608</v>
      </c>
      <c r="M28" s="5">
        <v>0</v>
      </c>
      <c r="N28" s="9">
        <f>+L28-M28</f>
        <v>9116701608</v>
      </c>
      <c r="O28" s="5">
        <v>8650391709.0100002</v>
      </c>
      <c r="P28" s="5">
        <v>466309898.99000001</v>
      </c>
      <c r="Q28" s="5">
        <v>3799672850.6100001</v>
      </c>
      <c r="R28" s="5">
        <v>1633013982.53</v>
      </c>
      <c r="S28" s="5">
        <v>1612202453.53</v>
      </c>
      <c r="T28" s="8">
        <f t="shared" si="0"/>
        <v>5317028757.3899994</v>
      </c>
      <c r="U28" s="15">
        <f t="shared" si="1"/>
        <v>0.41678153064434487</v>
      </c>
      <c r="V28" s="15">
        <f t="shared" si="2"/>
        <v>0.17912333349783141</v>
      </c>
      <c r="W28" s="15">
        <f t="shared" si="3"/>
        <v>0.17684054199111612</v>
      </c>
      <c r="X28" s="27"/>
      <c r="Y28" s="28"/>
      <c r="Z28" s="28"/>
      <c r="AA28" s="28"/>
      <c r="AB28" s="28"/>
    </row>
    <row r="29" spans="1:28" ht="65.25" customHeight="1" thickTop="1" thickBot="1" x14ac:dyDescent="0.3">
      <c r="A29" s="3" t="s">
        <v>23</v>
      </c>
      <c r="B29" s="3" t="s">
        <v>28</v>
      </c>
      <c r="C29" s="3" t="s">
        <v>25</v>
      </c>
      <c r="D29" s="3" t="s">
        <v>44</v>
      </c>
      <c r="E29" s="3" t="s">
        <v>18</v>
      </c>
      <c r="F29" s="3" t="s">
        <v>19</v>
      </c>
      <c r="G29" s="3" t="s">
        <v>20</v>
      </c>
      <c r="H29" s="4" t="s">
        <v>45</v>
      </c>
      <c r="I29" s="5">
        <v>96004000000</v>
      </c>
      <c r="J29" s="5">
        <v>0</v>
      </c>
      <c r="K29" s="5">
        <v>0</v>
      </c>
      <c r="L29" s="5">
        <v>96004000000</v>
      </c>
      <c r="M29" s="5">
        <v>25000000000</v>
      </c>
      <c r="N29" s="9">
        <f>+L29-M29</f>
        <v>71004000000</v>
      </c>
      <c r="O29" s="5">
        <v>71004000000</v>
      </c>
      <c r="P29" s="5">
        <v>0</v>
      </c>
      <c r="Q29" s="5">
        <v>65004000000</v>
      </c>
      <c r="R29" s="5">
        <v>5004000000</v>
      </c>
      <c r="S29" s="5">
        <v>5004000000</v>
      </c>
      <c r="T29" s="8">
        <f t="shared" si="0"/>
        <v>6000000000</v>
      </c>
      <c r="U29" s="15">
        <f t="shared" si="1"/>
        <v>0.91549771843839789</v>
      </c>
      <c r="V29" s="15">
        <f t="shared" si="2"/>
        <v>7.0474902822376201E-2</v>
      </c>
      <c r="W29" s="15">
        <f t="shared" si="3"/>
        <v>7.0474902822376201E-2</v>
      </c>
      <c r="X29" s="27"/>
      <c r="Y29" s="28"/>
      <c r="Z29" s="28"/>
      <c r="AA29" s="28"/>
      <c r="AB29" s="28"/>
    </row>
    <row r="30" spans="1:28" ht="46.5" thickTop="1" thickBot="1" x14ac:dyDescent="0.3">
      <c r="A30" s="3" t="s">
        <v>23</v>
      </c>
      <c r="B30" s="3" t="s">
        <v>57</v>
      </c>
      <c r="C30" s="3" t="s">
        <v>25</v>
      </c>
      <c r="D30" s="3" t="s">
        <v>59</v>
      </c>
      <c r="E30" s="3" t="s">
        <v>18</v>
      </c>
      <c r="F30" s="3" t="s">
        <v>21</v>
      </c>
      <c r="G30" s="3" t="s">
        <v>20</v>
      </c>
      <c r="H30" s="4" t="s">
        <v>60</v>
      </c>
      <c r="I30" s="5">
        <v>1000000000</v>
      </c>
      <c r="J30" s="5">
        <v>0</v>
      </c>
      <c r="K30" s="5">
        <v>0</v>
      </c>
      <c r="L30" s="5">
        <v>1000000000</v>
      </c>
      <c r="M30" s="5">
        <v>0</v>
      </c>
      <c r="N30" s="9">
        <f>+L30-M30</f>
        <v>1000000000</v>
      </c>
      <c r="O30" s="5">
        <v>1000000000</v>
      </c>
      <c r="P30" s="5">
        <v>0</v>
      </c>
      <c r="Q30" s="5">
        <v>0</v>
      </c>
      <c r="R30" s="5">
        <v>0</v>
      </c>
      <c r="S30" s="5">
        <v>0</v>
      </c>
      <c r="T30" s="8">
        <f t="shared" si="0"/>
        <v>1000000000</v>
      </c>
      <c r="U30" s="15">
        <f t="shared" si="1"/>
        <v>0</v>
      </c>
      <c r="V30" s="15">
        <f t="shared" si="2"/>
        <v>0</v>
      </c>
      <c r="W30" s="15">
        <f t="shared" si="3"/>
        <v>0</v>
      </c>
      <c r="X30" s="27"/>
      <c r="Y30" s="28"/>
      <c r="Z30" s="28"/>
      <c r="AA30" s="28"/>
      <c r="AB30" s="28"/>
    </row>
    <row r="31" spans="1:28" ht="33.75" customHeight="1" thickTop="1" thickBot="1" x14ac:dyDescent="0.3">
      <c r="A31" s="10" t="s">
        <v>23</v>
      </c>
      <c r="B31" s="10"/>
      <c r="C31" s="10"/>
      <c r="D31" s="10"/>
      <c r="E31" s="10"/>
      <c r="F31" s="10"/>
      <c r="G31" s="10"/>
      <c r="H31" s="11" t="s">
        <v>72</v>
      </c>
      <c r="I31" s="12">
        <f>+I28+I29+I30</f>
        <v>106120701608</v>
      </c>
      <c r="J31" s="12">
        <f t="shared" ref="J31:S31" si="7">+J28+J29+J30</f>
        <v>0</v>
      </c>
      <c r="K31" s="12">
        <f t="shared" si="7"/>
        <v>0</v>
      </c>
      <c r="L31" s="12">
        <f t="shared" si="7"/>
        <v>106120701608</v>
      </c>
      <c r="M31" s="12">
        <f t="shared" si="7"/>
        <v>25000000000</v>
      </c>
      <c r="N31" s="12">
        <f t="shared" si="7"/>
        <v>81120701608</v>
      </c>
      <c r="O31" s="12">
        <f t="shared" si="7"/>
        <v>80654391709.009995</v>
      </c>
      <c r="P31" s="12">
        <f t="shared" si="7"/>
        <v>466309898.99000001</v>
      </c>
      <c r="Q31" s="12">
        <f t="shared" si="7"/>
        <v>68803672850.610001</v>
      </c>
      <c r="R31" s="12">
        <f t="shared" si="7"/>
        <v>6637013982.5299997</v>
      </c>
      <c r="S31" s="12">
        <f t="shared" si="7"/>
        <v>6616202453.5299997</v>
      </c>
      <c r="T31" s="13">
        <f t="shared" si="0"/>
        <v>12317028757.389999</v>
      </c>
      <c r="U31" s="14">
        <f t="shared" si="1"/>
        <v>0.84816417371598141</v>
      </c>
      <c r="V31" s="14">
        <f t="shared" si="2"/>
        <v>8.1816525880188729E-2</v>
      </c>
      <c r="W31" s="14">
        <f t="shared" si="3"/>
        <v>8.1559975719903283E-2</v>
      </c>
      <c r="X31" s="27"/>
      <c r="Y31" s="28"/>
      <c r="Z31" s="28"/>
      <c r="AA31" s="28"/>
      <c r="AB31" s="28"/>
    </row>
    <row r="32" spans="1:28" ht="65.25" customHeight="1" thickTop="1" thickBot="1" x14ac:dyDescent="0.3">
      <c r="A32" s="3" t="s">
        <v>23</v>
      </c>
      <c r="B32" s="3" t="s">
        <v>57</v>
      </c>
      <c r="C32" s="3" t="s">
        <v>25</v>
      </c>
      <c r="D32" s="3" t="s">
        <v>26</v>
      </c>
      <c r="E32" s="3" t="s">
        <v>18</v>
      </c>
      <c r="F32" s="3" t="s">
        <v>19</v>
      </c>
      <c r="G32" s="3" t="s">
        <v>20</v>
      </c>
      <c r="H32" s="4" t="s">
        <v>58</v>
      </c>
      <c r="I32" s="5">
        <v>380000000</v>
      </c>
      <c r="J32" s="5">
        <v>0</v>
      </c>
      <c r="K32" s="5">
        <v>0</v>
      </c>
      <c r="L32" s="5">
        <v>380000000</v>
      </c>
      <c r="M32" s="5">
        <v>0</v>
      </c>
      <c r="N32" s="9">
        <f>+L32-M32</f>
        <v>380000000</v>
      </c>
      <c r="O32" s="5">
        <v>161724840</v>
      </c>
      <c r="P32" s="5">
        <v>218275160</v>
      </c>
      <c r="Q32" s="5">
        <v>161724840</v>
      </c>
      <c r="R32" s="5">
        <v>11294140</v>
      </c>
      <c r="S32" s="5">
        <v>11294140</v>
      </c>
      <c r="T32" s="8">
        <f t="shared" si="0"/>
        <v>218275160</v>
      </c>
      <c r="U32" s="15">
        <f t="shared" si="1"/>
        <v>0.42559168421052629</v>
      </c>
      <c r="V32" s="15">
        <f t="shared" si="2"/>
        <v>2.9721421052631578E-2</v>
      </c>
      <c r="W32" s="15">
        <f t="shared" si="3"/>
        <v>2.9721421052631578E-2</v>
      </c>
      <c r="X32" s="27"/>
      <c r="Y32" s="28"/>
      <c r="Z32" s="28"/>
      <c r="AA32" s="28"/>
      <c r="AB32" s="28"/>
    </row>
    <row r="33" spans="1:28" ht="71.25" customHeight="1" thickTop="1" thickBot="1" x14ac:dyDescent="0.3">
      <c r="A33" s="3" t="s">
        <v>23</v>
      </c>
      <c r="B33" s="3" t="s">
        <v>57</v>
      </c>
      <c r="C33" s="3" t="s">
        <v>25</v>
      </c>
      <c r="D33" s="3" t="s">
        <v>26</v>
      </c>
      <c r="E33" s="3" t="s">
        <v>18</v>
      </c>
      <c r="F33" s="3" t="s">
        <v>21</v>
      </c>
      <c r="G33" s="3" t="s">
        <v>20</v>
      </c>
      <c r="H33" s="4" t="s">
        <v>58</v>
      </c>
      <c r="I33" s="5">
        <v>1010754503</v>
      </c>
      <c r="J33" s="5">
        <v>0</v>
      </c>
      <c r="K33" s="5">
        <v>0</v>
      </c>
      <c r="L33" s="5">
        <v>1010754503</v>
      </c>
      <c r="M33" s="5">
        <v>0</v>
      </c>
      <c r="N33" s="9">
        <f>+L33-M33</f>
        <v>1010754503</v>
      </c>
      <c r="O33" s="5">
        <v>951475952.39999998</v>
      </c>
      <c r="P33" s="5">
        <v>59278550.600000001</v>
      </c>
      <c r="Q33" s="5">
        <v>624675390.39999998</v>
      </c>
      <c r="R33" s="5">
        <v>225873716</v>
      </c>
      <c r="S33" s="5">
        <v>225873716</v>
      </c>
      <c r="T33" s="8">
        <f t="shared" si="0"/>
        <v>386079112.60000002</v>
      </c>
      <c r="U33" s="15">
        <f t="shared" si="1"/>
        <v>0.61802879783954812</v>
      </c>
      <c r="V33" s="15">
        <f t="shared" si="2"/>
        <v>0.22347040288179651</v>
      </c>
      <c r="W33" s="15">
        <f t="shared" si="3"/>
        <v>0.22347040288179651</v>
      </c>
      <c r="X33" s="27"/>
      <c r="Y33" s="28"/>
      <c r="Z33" s="28"/>
      <c r="AA33" s="28"/>
      <c r="AB33" s="28"/>
    </row>
    <row r="34" spans="1:28" ht="61.5" customHeight="1" thickTop="1" thickBot="1" x14ac:dyDescent="0.3">
      <c r="A34" s="3" t="s">
        <v>23</v>
      </c>
      <c r="B34" s="3" t="s">
        <v>57</v>
      </c>
      <c r="C34" s="3" t="s">
        <v>25</v>
      </c>
      <c r="D34" s="3" t="s">
        <v>51</v>
      </c>
      <c r="E34" s="3" t="s">
        <v>18</v>
      </c>
      <c r="F34" s="3" t="s">
        <v>21</v>
      </c>
      <c r="G34" s="3" t="s">
        <v>20</v>
      </c>
      <c r="H34" s="4" t="s">
        <v>61</v>
      </c>
      <c r="I34" s="5">
        <v>2180700116</v>
      </c>
      <c r="J34" s="5">
        <v>0</v>
      </c>
      <c r="K34" s="5">
        <v>0</v>
      </c>
      <c r="L34" s="5">
        <v>2180700116</v>
      </c>
      <c r="M34" s="5">
        <v>0</v>
      </c>
      <c r="N34" s="9">
        <f>+L34-M34</f>
        <v>2180700116</v>
      </c>
      <c r="O34" s="5">
        <v>2179914761</v>
      </c>
      <c r="P34" s="5">
        <v>785355</v>
      </c>
      <c r="Q34" s="5">
        <v>2076261453.46</v>
      </c>
      <c r="R34" s="5">
        <v>499640034</v>
      </c>
      <c r="S34" s="5">
        <v>471318034</v>
      </c>
      <c r="T34" s="8">
        <f t="shared" si="0"/>
        <v>104438662.53999996</v>
      </c>
      <c r="U34" s="15">
        <f t="shared" si="1"/>
        <v>0.95210773743087196</v>
      </c>
      <c r="V34" s="15">
        <f t="shared" si="2"/>
        <v>0.22911909360397356</v>
      </c>
      <c r="W34" s="15">
        <f t="shared" si="3"/>
        <v>0.21613152149710804</v>
      </c>
      <c r="X34" s="27"/>
      <c r="Y34" s="28"/>
      <c r="Z34" s="28"/>
      <c r="AA34" s="28"/>
      <c r="AB34" s="28"/>
    </row>
    <row r="35" spans="1:28" ht="32.25" customHeight="1" thickTop="1" thickBot="1" x14ac:dyDescent="0.3">
      <c r="A35" s="10" t="s">
        <v>23</v>
      </c>
      <c r="B35" s="10"/>
      <c r="C35" s="10"/>
      <c r="D35" s="10"/>
      <c r="E35" s="10"/>
      <c r="F35" s="10"/>
      <c r="G35" s="10"/>
      <c r="H35" s="11" t="s">
        <v>73</v>
      </c>
      <c r="I35" s="12">
        <f>+I32+I33+I34</f>
        <v>3571454619</v>
      </c>
      <c r="J35" s="12">
        <f t="shared" ref="J35:R35" si="8">+J32+J33+J34</f>
        <v>0</v>
      </c>
      <c r="K35" s="12">
        <f t="shared" si="8"/>
        <v>0</v>
      </c>
      <c r="L35" s="12">
        <f t="shared" si="8"/>
        <v>3571454619</v>
      </c>
      <c r="M35" s="12">
        <f t="shared" si="8"/>
        <v>0</v>
      </c>
      <c r="N35" s="12">
        <f t="shared" si="8"/>
        <v>3571454619</v>
      </c>
      <c r="O35" s="12">
        <f t="shared" si="8"/>
        <v>3293115553.4000001</v>
      </c>
      <c r="P35" s="12">
        <f t="shared" si="8"/>
        <v>278339065.60000002</v>
      </c>
      <c r="Q35" s="12">
        <f t="shared" si="8"/>
        <v>2862661683.8600001</v>
      </c>
      <c r="R35" s="12">
        <f t="shared" si="8"/>
        <v>736807890</v>
      </c>
      <c r="S35" s="12">
        <f>+S32+S33+S34</f>
        <v>708485890</v>
      </c>
      <c r="T35" s="13">
        <f t="shared" si="0"/>
        <v>708792935.13999987</v>
      </c>
      <c r="U35" s="14">
        <f t="shared" si="1"/>
        <v>0.80153942559727653</v>
      </c>
      <c r="V35" s="14">
        <f t="shared" si="2"/>
        <v>0.20630470455377217</v>
      </c>
      <c r="W35" s="14">
        <f t="shared" si="3"/>
        <v>0.19837460239054489</v>
      </c>
      <c r="X35" s="27"/>
      <c r="Y35" s="28"/>
      <c r="Z35" s="28"/>
      <c r="AA35" s="28"/>
      <c r="AB35" s="28"/>
    </row>
    <row r="36" spans="1:28" ht="36.75" customHeight="1" thickTop="1" thickBot="1" x14ac:dyDescent="0.3">
      <c r="A36" s="16"/>
      <c r="B36" s="16"/>
      <c r="C36" s="16"/>
      <c r="D36" s="16"/>
      <c r="E36" s="16"/>
      <c r="F36" s="16"/>
      <c r="G36" s="16"/>
      <c r="H36" s="26" t="s">
        <v>74</v>
      </c>
      <c r="I36" s="8">
        <f>+I10+I27+I31+I35</f>
        <v>177440896180</v>
      </c>
      <c r="J36" s="8">
        <f t="shared" ref="J36:S36" si="9">+J10+J27+J31+J35</f>
        <v>26059180000</v>
      </c>
      <c r="K36" s="8">
        <f t="shared" si="9"/>
        <v>1400000000</v>
      </c>
      <c r="L36" s="8">
        <f t="shared" si="9"/>
        <v>202100076180</v>
      </c>
      <c r="M36" s="8">
        <f t="shared" si="9"/>
        <v>25148000000</v>
      </c>
      <c r="N36" s="8">
        <f t="shared" si="9"/>
        <v>176952076180</v>
      </c>
      <c r="O36" s="8">
        <f t="shared" si="9"/>
        <v>171012032842.10999</v>
      </c>
      <c r="P36" s="8">
        <f t="shared" si="9"/>
        <v>5940043337.8900003</v>
      </c>
      <c r="Q36" s="8">
        <f t="shared" si="9"/>
        <v>145587413224.16998</v>
      </c>
      <c r="R36" s="8">
        <f t="shared" si="9"/>
        <v>35903055752.590004</v>
      </c>
      <c r="S36" s="8">
        <f t="shared" si="9"/>
        <v>35811589465.599998</v>
      </c>
      <c r="T36" s="8">
        <f t="shared" si="0"/>
        <v>31364662955.830017</v>
      </c>
      <c r="U36" s="15">
        <f t="shared" si="1"/>
        <v>0.82275052300643758</v>
      </c>
      <c r="V36" s="15">
        <f t="shared" si="2"/>
        <v>0.20289705850113074</v>
      </c>
      <c r="W36" s="15">
        <f t="shared" si="3"/>
        <v>0.20238015986414068</v>
      </c>
      <c r="X36" s="27"/>
      <c r="Y36" s="28"/>
      <c r="Z36" s="28"/>
      <c r="AA36" s="28"/>
      <c r="AB36" s="28"/>
    </row>
    <row r="37" spans="1:28" ht="15.75" thickTop="1" x14ac:dyDescent="0.25">
      <c r="A37" s="19" t="s">
        <v>75</v>
      </c>
      <c r="B37" s="19"/>
      <c r="C37" s="19"/>
      <c r="D37" s="19"/>
      <c r="E37" s="19"/>
      <c r="F37" s="19"/>
      <c r="G37" s="20"/>
      <c r="H37" s="19"/>
      <c r="I37" s="19"/>
      <c r="J37" s="19"/>
      <c r="K37" s="19"/>
      <c r="L37" s="21"/>
      <c r="M37" s="21"/>
      <c r="N37" s="1"/>
      <c r="O37" s="1"/>
      <c r="P37" s="1"/>
      <c r="Q37" s="1"/>
      <c r="R37" s="1"/>
      <c r="S37" s="22"/>
      <c r="T37" s="23"/>
      <c r="U37" s="2"/>
      <c r="V37" s="2"/>
      <c r="W37" s="2"/>
      <c r="X37" s="2"/>
    </row>
    <row r="38" spans="1:28" x14ac:dyDescent="0.25">
      <c r="A38" s="19" t="s">
        <v>76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1"/>
      <c r="M38" s="21"/>
      <c r="N38" s="1"/>
      <c r="O38" s="1"/>
      <c r="P38" s="1"/>
      <c r="Q38" s="1"/>
      <c r="R38" s="1"/>
      <c r="S38" s="22"/>
      <c r="T38" s="23"/>
      <c r="U38" s="2"/>
      <c r="V38" s="2"/>
      <c r="W38" s="2"/>
      <c r="X38" s="2"/>
    </row>
    <row r="39" spans="1:28" x14ac:dyDescent="0.25">
      <c r="A39" s="19" t="s">
        <v>77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21"/>
      <c r="N39" s="1"/>
      <c r="O39" s="1"/>
      <c r="P39" s="1"/>
      <c r="Q39" s="1"/>
      <c r="R39" s="1"/>
      <c r="S39" s="22"/>
      <c r="T39" s="23"/>
      <c r="U39" s="2"/>
      <c r="V39" s="2"/>
      <c r="W39" s="2"/>
      <c r="X39" s="2"/>
    </row>
    <row r="40" spans="1:28" x14ac:dyDescent="0.25">
      <c r="A40" s="2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2"/>
      <c r="T40" s="23"/>
      <c r="U40" s="2"/>
      <c r="V40" s="2"/>
      <c r="W40" s="2"/>
      <c r="X40" s="2"/>
    </row>
    <row r="41" spans="1:28" x14ac:dyDescent="0.25">
      <c r="A41" s="2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2"/>
      <c r="T41" s="23"/>
      <c r="U41" s="2"/>
      <c r="V41" s="2"/>
      <c r="W41" s="2"/>
      <c r="X41" s="2"/>
    </row>
    <row r="42" spans="1:28" x14ac:dyDescent="0.25">
      <c r="A42" s="2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2"/>
      <c r="T42" s="23"/>
      <c r="U42" s="2"/>
      <c r="V42" s="2"/>
      <c r="W42" s="2"/>
      <c r="X42" s="2"/>
    </row>
    <row r="43" spans="1:28" x14ac:dyDescent="0.25">
      <c r="A43" s="21" t="s">
        <v>81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4"/>
      <c r="R43" s="1"/>
      <c r="S43" s="22"/>
      <c r="T43" s="23"/>
    </row>
    <row r="44" spans="1:28" x14ac:dyDescent="0.25">
      <c r="A44" s="21" t="s">
        <v>82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4"/>
      <c r="R44" s="1"/>
      <c r="S44" s="22"/>
      <c r="T44" s="23"/>
    </row>
    <row r="45" spans="1:28" x14ac:dyDescent="0.25">
      <c r="A45" s="2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4"/>
      <c r="R45" s="24"/>
      <c r="S45" s="25"/>
      <c r="T45" s="23"/>
    </row>
    <row r="46" spans="1:28" x14ac:dyDescent="0.25">
      <c r="A46" s="21" t="s">
        <v>84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4"/>
      <c r="R46" s="24"/>
      <c r="S46" s="25"/>
      <c r="T46" s="23"/>
    </row>
    <row r="47" spans="1:28" x14ac:dyDescent="0.25">
      <c r="A47" s="21" t="s">
        <v>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3"/>
    </row>
  </sheetData>
  <mergeCells count="4">
    <mergeCell ref="A3:W3"/>
    <mergeCell ref="A4:W4"/>
    <mergeCell ref="A5:W5"/>
    <mergeCell ref="T6:W6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2019-08-09T13:07:35Z</cp:lastPrinted>
  <dcterms:created xsi:type="dcterms:W3CDTF">2019-08-01T13:14:01Z</dcterms:created>
  <dcterms:modified xsi:type="dcterms:W3CDTF">2019-08-09T13:13:16Z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