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<sst xmlns="http://schemas.openxmlformats.org/spreadsheetml/2006/main" count="79" uniqueCount="41">
  <si>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</si>
  <si>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</si>
  <si>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</si>
  <si>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</si>
  <si>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</si>
  <si>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</si>
  <si>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</si>
  <si>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</si>
  <si>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</si>
  <si>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</si>
  <si>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</si>
  <si>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</si>
  <si>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</si>
  <si>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</si>
  <si>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</si>
  <si>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</si>
  <si>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</si>
  <si>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</si>
  <si>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</si>
  <si>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</si>
  <si>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</si>
  <si>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</si>
  <si>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</si>
  <si>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</si>
  <si>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</si>
  <si>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</si>
  <si>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</si>
  <si>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</si>
  <si>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</si>
  <si>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Fuente : Sistema Integrado de Información Financiera SIIF Nación </t>
  </si>
  <si>
    <t>APROPIACIÓN VIGENTE DESPUES DE BLOQUEOS</t>
  </si>
  <si>
    <t>APR.BLOQUEADA</t>
  </si>
  <si>
    <t>APLAZAMIENTOS</t>
  </si>
  <si>
    <t xml:space="preserve">APROPIACIÓN VIGENTE DESPUES DE APLAZAMIENTOS </t>
  </si>
  <si>
    <t>INFORME DE EJECUCIÓN PRESUPUESTAL ACUMULADA SEPTIEMBRE 30 DE 2018</t>
  </si>
  <si>
    <t>Fecha de Generación: Octubre 01 de 2018</t>
  </si>
  <si>
    <t>Nota 3: Decreto No. 662 del 17 de abril de 2018 " Por el cual se aplazan unas apropiaciones en el Presupuesto General de la Nación de la vigencia fiscal de 2018"</t>
  </si>
  <si>
    <t>Nota 4: Decreto 1771 del 17 de Septiembre de 2018 "Por el cual se modifica el detalle del aplazamiento contenido en el Decreto 662 del 17 de abril de 2018"</t>
  </si>
  <si>
    <t>Nota 1:  Ley 1873 del 20 de Diciembre de 2017 " Por la cual se decreta el presupuesto de rentas y recursos de capital y ley de apropiaciones para la vigencia fiscal del 1° de Enero al 31 de Diciembre de 2018"</t>
  </si>
  <si>
    <t>Nota 2: Decreto 2236 del 27 de Diciembre de 2017 " Por el cual se liquida el Presupuesto General de la Nación para la vigencia fiscal de 2018, se detallan las apropiaciones y se clasifican y definen los gastos"</t>
  </si>
  <si>
    <t>APROPIACIÓN VIGENTE DESPUES DE  APLAZAMIENTOS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</si>
</sst>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b/>
      <sz val="14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9"/>
      <color rgb="FF000000"/>
      <name val="Arial"/>
      <family val="2"/>
    </font>
    <font>
      <sz val="11"/>
      <color theme="1" tint="0.04998999834060669"/>
      <name val="Arial"/>
      <family val="2"/>
    </font>
    <font>
      <b/>
      <sz val="10"/>
      <color theme="1" tint="0.04998999834060669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99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9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0" fontId="5" fillId="33" borderId="1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10" fontId="0" fillId="0" borderId="11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8" fillId="0" borderId="0" xfId="0" applyNumberFormat="1" applyFont="1" applyFill="1" applyBorder="1" applyAlignment="1">
      <alignment horizontal="right" vertical="center" wrapText="1"/>
    </xf>
    <xf numFmtId="10" fontId="8" fillId="0" borderId="11" xfId="0" applyNumberFormat="1" applyFont="1" applyFill="1" applyBorder="1" applyAlignment="1">
      <alignment horizontal="right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10" fontId="7" fillId="33" borderId="14" xfId="0" applyNumberFormat="1" applyFont="1" applyFill="1" applyBorder="1" applyAlignment="1">
      <alignment horizontal="right" vertical="center" wrapText="1"/>
    </xf>
    <xf numFmtId="10" fontId="7" fillId="33" borderId="13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10" fontId="60" fillId="33" borderId="0" xfId="0" applyNumberFormat="1" applyFont="1" applyFill="1" applyBorder="1" applyAlignment="1">
      <alignment horizontal="right" vertical="center" wrapText="1"/>
    </xf>
    <xf numFmtId="10" fontId="60" fillId="0" borderId="0" xfId="0" applyNumberFormat="1" applyFont="1" applyFill="1" applyBorder="1" applyAlignment="1">
      <alignment horizontal="right" vertical="center" wrapText="1"/>
    </xf>
    <xf numFmtId="10" fontId="60" fillId="33" borderId="14" xfId="0" applyNumberFormat="1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33" borderId="14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61" fillId="0" borderId="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192" fontId="62" fillId="34" borderId="18" xfId="0" applyNumberFormat="1" applyFont="1" applyFill="1" applyBorder="1" applyAlignment="1">
      <alignment horizontal="right" vertical="center" wrapText="1" readingOrder="1"/>
    </xf>
    <xf numFmtId="3" fontId="0" fillId="0" borderId="0" xfId="0" applyNumberFormat="1" applyAlignment="1">
      <alignment/>
    </xf>
    <xf numFmtId="4" fontId="0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63" fillId="35" borderId="19" xfId="0" applyFont="1" applyFill="1" applyBorder="1" applyAlignment="1">
      <alignment/>
    </xf>
    <xf numFmtId="0" fontId="64" fillId="35" borderId="20" xfId="0" applyFont="1" applyFill="1" applyBorder="1" applyAlignment="1">
      <alignment horizontal="center" vertical="center"/>
    </xf>
    <xf numFmtId="4" fontId="64" fillId="35" borderId="20" xfId="0" applyNumberFormat="1" applyFont="1" applyFill="1" applyBorder="1" applyAlignment="1">
      <alignment horizontal="center" vertical="justify" wrapText="1"/>
    </xf>
    <xf numFmtId="0" fontId="64" fillId="35" borderId="20" xfId="0" applyFont="1" applyFill="1" applyBorder="1" applyAlignment="1">
      <alignment horizontal="center" vertical="justify" wrapText="1"/>
    </xf>
    <xf numFmtId="0" fontId="64" fillId="35" borderId="19" xfId="0" applyFont="1" applyFill="1" applyBorder="1" applyAlignment="1">
      <alignment horizontal="center" vertical="justify" wrapText="1"/>
    </xf>
    <xf numFmtId="0" fontId="60" fillId="35" borderId="20" xfId="0" applyFont="1" applyFill="1" applyBorder="1" applyAlignment="1">
      <alignment horizontal="center" vertical="justify" wrapText="1"/>
    </xf>
    <xf numFmtId="0" fontId="60" fillId="35" borderId="20" xfId="0" applyFont="1" applyFill="1" applyBorder="1" applyAlignment="1">
      <alignment horizontal="center" vertical="justify"/>
    </xf>
    <xf numFmtId="0" fontId="60" fillId="35" borderId="21" xfId="0" applyFont="1" applyFill="1" applyBorder="1" applyAlignment="1">
      <alignment horizontal="center" vertical="justify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Q7" sqref="Q7"/>
    </sheetView>
  </sheetViews>
  <sheetFormatPr defaultColWidth="11.421875" defaultRowHeight="12.75"/>
  <cols>
    <col min="1" max="1" width="2.57421875" style="0" customWidth="1"/>
    <col min="2" max="2" width="21.00390625" style="0" customWidth="1"/>
    <col min="3" max="3" width="17.28125" style="0" customWidth="1"/>
    <col min="4" max="4" width="17.140625" style="0" customWidth="1"/>
    <col min="5" max="5" width="15.8515625" style="0" customWidth="1"/>
    <col min="6" max="7" width="17.140625" style="0" customWidth="1"/>
    <col min="8" max="9" width="16.7109375" style="0" customWidth="1"/>
    <col min="10" max="10" width="17.140625" style="0" customWidth="1"/>
    <col min="11" max="11" width="8.28125" style="0" customWidth="1"/>
    <col min="12" max="12" width="8.140625" style="0" customWidth="1"/>
    <col min="13" max="13" width="8.421875" style="0" customWidth="1"/>
  </cols>
  <sheetData>
    <row r="1" spans="1:13" ht="18">
      <c r="A1" s="85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">
      <c r="A2" s="85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3:13" ht="15" customHeight="1" thickBot="1">
      <c r="C4" s="1"/>
      <c r="D4" s="1"/>
      <c r="E4" s="1"/>
      <c r="F4" s="1"/>
      <c r="G4" s="1"/>
      <c r="H4" s="1"/>
      <c r="I4" s="1"/>
      <c r="J4" s="2" t="s">
        <v>35</v>
      </c>
      <c r="K4" s="2"/>
      <c r="L4" s="2"/>
      <c r="M4" s="2"/>
    </row>
    <row r="5" spans="1:13" ht="46.5" customHeight="1" thickBot="1">
      <c r="A5" s="77"/>
      <c r="B5" s="78" t="s">
        <v>8</v>
      </c>
      <c r="C5" s="79" t="s">
        <v>25</v>
      </c>
      <c r="D5" s="80" t="s">
        <v>12</v>
      </c>
      <c r="E5" s="79" t="s">
        <v>32</v>
      </c>
      <c r="F5" s="79" t="s">
        <v>33</v>
      </c>
      <c r="G5" s="80" t="s">
        <v>19</v>
      </c>
      <c r="H5" s="80" t="s">
        <v>17</v>
      </c>
      <c r="I5" s="80" t="s">
        <v>22</v>
      </c>
      <c r="J5" s="81" t="s">
        <v>13</v>
      </c>
      <c r="K5" s="82" t="s">
        <v>16</v>
      </c>
      <c r="L5" s="83" t="s">
        <v>14</v>
      </c>
      <c r="M5" s="84" t="s">
        <v>15</v>
      </c>
    </row>
    <row r="6" spans="1:13" ht="10.5" customHeight="1">
      <c r="A6" s="60"/>
      <c r="B6" s="61"/>
      <c r="C6" s="61"/>
      <c r="D6" s="67"/>
      <c r="E6" s="67"/>
      <c r="F6" s="67"/>
      <c r="G6" s="67"/>
      <c r="H6" s="67"/>
      <c r="I6" s="67"/>
      <c r="J6" s="60"/>
      <c r="K6" s="67"/>
      <c r="L6" s="67"/>
      <c r="M6" s="68"/>
    </row>
    <row r="7" spans="1:13" ht="23.25" customHeight="1">
      <c r="A7" s="7" t="s">
        <v>4</v>
      </c>
      <c r="B7" s="46" t="s">
        <v>0</v>
      </c>
      <c r="C7" s="36">
        <f>+C23+C39</f>
        <v>363058641598</v>
      </c>
      <c r="D7" s="36">
        <f aca="true" t="shared" si="0" ref="D7:I7">SUM(D8:D11)</f>
        <v>365058641598</v>
      </c>
      <c r="E7" s="36">
        <f t="shared" si="0"/>
        <v>3300000000</v>
      </c>
      <c r="F7" s="36">
        <f t="shared" si="0"/>
        <v>361758641598</v>
      </c>
      <c r="G7" s="36">
        <f t="shared" si="0"/>
        <v>316765988421.94</v>
      </c>
      <c r="H7" s="36">
        <f t="shared" si="0"/>
        <v>277640897072.16003</v>
      </c>
      <c r="I7" s="36">
        <f t="shared" si="0"/>
        <v>256176899924.55</v>
      </c>
      <c r="J7" s="19">
        <f>+F7-G7</f>
        <v>44992653176.06</v>
      </c>
      <c r="K7" s="43">
        <f>+G7/F7</f>
        <v>0.8756279795354341</v>
      </c>
      <c r="L7" s="43">
        <f>+H7/F7</f>
        <v>0.7674755075531414</v>
      </c>
      <c r="M7" s="8">
        <f>+I7/F7</f>
        <v>0.7081431387317723</v>
      </c>
    </row>
    <row r="8" spans="1:13" ht="21.75" customHeight="1">
      <c r="A8" s="12"/>
      <c r="B8" s="47" t="s">
        <v>1</v>
      </c>
      <c r="C8" s="37">
        <f>+C24+C40</f>
        <v>54176937657</v>
      </c>
      <c r="D8" s="37">
        <f aca="true" t="shared" si="1" ref="D8:I9">+D24+D40</f>
        <v>55236595069</v>
      </c>
      <c r="E8" s="37">
        <f aca="true" t="shared" si="2" ref="E8:G10">+E24+E40</f>
        <v>0</v>
      </c>
      <c r="F8" s="37">
        <f t="shared" si="2"/>
        <v>55236595069</v>
      </c>
      <c r="G8" s="37">
        <f t="shared" si="2"/>
        <v>41916419242.03</v>
      </c>
      <c r="H8" s="37">
        <f t="shared" si="1"/>
        <v>39385683645.19</v>
      </c>
      <c r="I8" s="37">
        <f t="shared" si="1"/>
        <v>39370107227.19</v>
      </c>
      <c r="J8" s="58">
        <f>+F8-G8</f>
        <v>13320175826.970001</v>
      </c>
      <c r="K8" s="59">
        <f>+G8/F8</f>
        <v>0.7588523367464846</v>
      </c>
      <c r="L8" s="59">
        <f>+H8/F8</f>
        <v>0.7130360514798298</v>
      </c>
      <c r="M8" s="24">
        <f>+I8/F8</f>
        <v>0.7127540569437703</v>
      </c>
    </row>
    <row r="9" spans="1:13" ht="24" customHeight="1">
      <c r="A9" s="12"/>
      <c r="B9" s="47" t="s">
        <v>2</v>
      </c>
      <c r="C9" s="37">
        <f>+C25+C41</f>
        <v>30513168000</v>
      </c>
      <c r="D9" s="37">
        <f t="shared" si="1"/>
        <v>30599284931</v>
      </c>
      <c r="E9" s="37">
        <f t="shared" si="2"/>
        <v>0</v>
      </c>
      <c r="F9" s="37">
        <f t="shared" si="2"/>
        <v>30599284931</v>
      </c>
      <c r="G9" s="37">
        <f t="shared" si="2"/>
        <v>29526450799.76</v>
      </c>
      <c r="H9" s="37">
        <f t="shared" si="1"/>
        <v>26495031009.14</v>
      </c>
      <c r="I9" s="37">
        <f t="shared" si="1"/>
        <v>26483897484.95</v>
      </c>
      <c r="J9" s="58">
        <f>+F9-G9</f>
        <v>1072834131.2400017</v>
      </c>
      <c r="K9" s="59">
        <f>+G9/F9</f>
        <v>0.9649392417613943</v>
      </c>
      <c r="L9" s="59">
        <f>+H9/F9</f>
        <v>0.8658709204769031</v>
      </c>
      <c r="M9" s="24">
        <f>+I9/F9</f>
        <v>0.8655070713145745</v>
      </c>
    </row>
    <row r="10" spans="1:13" ht="25.5" customHeight="1">
      <c r="A10" s="12"/>
      <c r="B10" s="47" t="s">
        <v>9</v>
      </c>
      <c r="C10" s="37">
        <f>+C26+C42</f>
        <v>86450827845</v>
      </c>
      <c r="D10" s="37">
        <f>+D26+D42</f>
        <v>85305053502</v>
      </c>
      <c r="E10" s="37">
        <f t="shared" si="2"/>
        <v>3300000000</v>
      </c>
      <c r="F10" s="37">
        <f t="shared" si="2"/>
        <v>82005053502</v>
      </c>
      <c r="G10" s="37">
        <f t="shared" si="2"/>
        <v>51405410284.15</v>
      </c>
      <c r="H10" s="37">
        <f>+H26+H42</f>
        <v>51376049489.57</v>
      </c>
      <c r="I10" s="37">
        <f>+I26+I42</f>
        <v>51366878786.57</v>
      </c>
      <c r="J10" s="58">
        <f>+F10-G10</f>
        <v>30599643217.85</v>
      </c>
      <c r="K10" s="59">
        <f>+G10/F10</f>
        <v>0.6268566154023214</v>
      </c>
      <c r="L10" s="59">
        <f>+H10/F10</f>
        <v>0.6264985789969273</v>
      </c>
      <c r="M10" s="24">
        <f>+I10/F10</f>
        <v>0.6263867480473898</v>
      </c>
    </row>
    <row r="11" spans="1:14" ht="24.75" customHeight="1">
      <c r="A11" s="12"/>
      <c r="B11" s="47" t="s">
        <v>10</v>
      </c>
      <c r="C11" s="37">
        <f aca="true" t="shared" si="3" ref="C11:I11">+C27</f>
        <v>191917708096</v>
      </c>
      <c r="D11" s="37">
        <f t="shared" si="3"/>
        <v>193917708096</v>
      </c>
      <c r="E11" s="37">
        <f>+E27</f>
        <v>0</v>
      </c>
      <c r="F11" s="37">
        <f>+F27</f>
        <v>193917708096</v>
      </c>
      <c r="G11" s="37">
        <f>+G27</f>
        <v>193917708096</v>
      </c>
      <c r="H11" s="37">
        <f t="shared" si="3"/>
        <v>160384132928.26</v>
      </c>
      <c r="I11" s="37">
        <f t="shared" si="3"/>
        <v>138956016425.84</v>
      </c>
      <c r="J11" s="58">
        <f>+F11-G11</f>
        <v>0</v>
      </c>
      <c r="K11" s="59">
        <f>+G11/F11</f>
        <v>1</v>
      </c>
      <c r="L11" s="59">
        <f>+H11/F11</f>
        <v>0.8270731667726858</v>
      </c>
      <c r="M11" s="24">
        <f>+I11/F11</f>
        <v>0.7165720850880162</v>
      </c>
      <c r="N11" s="72"/>
    </row>
    <row r="12" spans="1:13" ht="6.75" customHeight="1">
      <c r="A12" s="12"/>
      <c r="B12" s="38"/>
      <c r="C12" s="37"/>
      <c r="D12" s="37"/>
      <c r="E12" s="37"/>
      <c r="F12" s="37"/>
      <c r="G12" s="37"/>
      <c r="H12" s="37"/>
      <c r="I12" s="37"/>
      <c r="J12" s="20"/>
      <c r="K12" s="9"/>
      <c r="L12" s="44"/>
      <c r="M12" s="10"/>
    </row>
    <row r="13" spans="1:13" ht="37.5" customHeight="1">
      <c r="A13" s="11" t="s">
        <v>5</v>
      </c>
      <c r="B13" s="46" t="s">
        <v>3</v>
      </c>
      <c r="C13" s="36">
        <f aca="true" t="shared" si="4" ref="C13:I13">+C29+C43</f>
        <v>113537000000</v>
      </c>
      <c r="D13" s="36">
        <f t="shared" si="4"/>
        <v>121537000000</v>
      </c>
      <c r="E13" s="36">
        <f t="shared" si="4"/>
        <v>3800000000</v>
      </c>
      <c r="F13" s="36">
        <f>+F29+F43</f>
        <v>117737000000</v>
      </c>
      <c r="G13" s="36">
        <f t="shared" si="4"/>
        <v>106759271403.53</v>
      </c>
      <c r="H13" s="36">
        <f t="shared" si="4"/>
        <v>34487954471.35</v>
      </c>
      <c r="I13" s="36">
        <f t="shared" si="4"/>
        <v>34444876733.42</v>
      </c>
      <c r="J13" s="19">
        <f>+F13-G13</f>
        <v>10977728596.470001</v>
      </c>
      <c r="K13" s="43">
        <f>+G13/F13</f>
        <v>0.9067605884601272</v>
      </c>
      <c r="L13" s="43">
        <f>+H13/F13</f>
        <v>0.2929236728585746</v>
      </c>
      <c r="M13" s="8">
        <f>+I13/F13</f>
        <v>0.2925577918022372</v>
      </c>
    </row>
    <row r="14" spans="1:13" ht="11.25" customHeight="1">
      <c r="A14" s="6"/>
      <c r="B14" s="39"/>
      <c r="C14" s="40"/>
      <c r="D14" s="41"/>
      <c r="E14" s="41"/>
      <c r="F14" s="41"/>
      <c r="G14" s="41"/>
      <c r="H14" s="41"/>
      <c r="I14" s="41"/>
      <c r="J14" s="20"/>
      <c r="K14" s="9"/>
      <c r="L14" s="9"/>
      <c r="M14" s="10"/>
    </row>
    <row r="15" spans="1:13" ht="19.5" customHeight="1" thickBot="1">
      <c r="A15" s="13" t="s">
        <v>6</v>
      </c>
      <c r="B15" s="48" t="s">
        <v>7</v>
      </c>
      <c r="C15" s="42">
        <f>+C31+C45</f>
        <v>476595641598</v>
      </c>
      <c r="D15" s="42">
        <f>+D7+D13</f>
        <v>486595641598</v>
      </c>
      <c r="E15" s="42">
        <f>+E7+E13</f>
        <v>7100000000</v>
      </c>
      <c r="F15" s="42">
        <f>+F31+F45</f>
        <v>479495641598</v>
      </c>
      <c r="G15" s="42">
        <f>+G7+G13</f>
        <v>423525259825.47</v>
      </c>
      <c r="H15" s="42">
        <f>+H7+H13</f>
        <v>312128851543.51</v>
      </c>
      <c r="I15" s="42">
        <f>+I7+I13</f>
        <v>290621776657.97</v>
      </c>
      <c r="J15" s="21">
        <f>+F15-G15</f>
        <v>55970381772.53003</v>
      </c>
      <c r="K15" s="45">
        <f>+G15/F15</f>
        <v>0.8832723868229557</v>
      </c>
      <c r="L15" s="45">
        <f>+H15/F15</f>
        <v>0.6509524268109884</v>
      </c>
      <c r="M15" s="14">
        <f>+I15/F15</f>
        <v>0.6060988910961191</v>
      </c>
    </row>
    <row r="16" spans="3:13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87" t="s">
        <v>26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13" ht="15" customHeight="1">
      <c r="A18" s="87" t="s">
        <v>34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11.25" customHeight="1" hidden="1" thickBot="1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3:13" ht="10.5" customHeight="1" thickBot="1">
      <c r="C20" s="1"/>
      <c r="D20" s="1"/>
      <c r="E20" s="1"/>
      <c r="F20" s="1"/>
      <c r="G20" s="1"/>
      <c r="H20" s="1"/>
      <c r="I20" s="3"/>
      <c r="J20" s="23"/>
      <c r="K20" s="23"/>
      <c r="L20" s="23"/>
      <c r="M20" s="23"/>
    </row>
    <row r="21" spans="1:13" ht="48.75" customHeight="1" thickBot="1">
      <c r="A21" s="77"/>
      <c r="B21" s="78" t="s">
        <v>8</v>
      </c>
      <c r="C21" s="79" t="s">
        <v>25</v>
      </c>
      <c r="D21" s="79" t="s">
        <v>12</v>
      </c>
      <c r="E21" s="79" t="s">
        <v>32</v>
      </c>
      <c r="F21" s="79" t="s">
        <v>40</v>
      </c>
      <c r="G21" s="79" t="s">
        <v>19</v>
      </c>
      <c r="H21" s="79" t="s">
        <v>23</v>
      </c>
      <c r="I21" s="79" t="s">
        <v>18</v>
      </c>
      <c r="J21" s="81" t="s">
        <v>13</v>
      </c>
      <c r="K21" s="82" t="s">
        <v>16</v>
      </c>
      <c r="L21" s="83" t="s">
        <v>14</v>
      </c>
      <c r="M21" s="84" t="s">
        <v>15</v>
      </c>
    </row>
    <row r="22" spans="1:13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5"/>
      <c r="K22" s="66"/>
      <c r="L22" s="66"/>
      <c r="M22" s="74"/>
    </row>
    <row r="23" spans="1:13" ht="19.5" customHeight="1">
      <c r="A23" s="7" t="s">
        <v>4</v>
      </c>
      <c r="B23" s="49" t="s">
        <v>0</v>
      </c>
      <c r="C23" s="36">
        <f aca="true" t="shared" si="5" ref="C23:I23">SUM(C24:C27)</f>
        <v>349154111598</v>
      </c>
      <c r="D23" s="36">
        <f>SUM(D24:D27)</f>
        <v>351154111598</v>
      </c>
      <c r="E23" s="36">
        <f>SUM(E24:E27)</f>
        <v>3300000000</v>
      </c>
      <c r="F23" s="36">
        <f>+D23-E23</f>
        <v>347854111598</v>
      </c>
      <c r="G23" s="36">
        <f t="shared" si="5"/>
        <v>306769862721.4</v>
      </c>
      <c r="H23" s="36">
        <f t="shared" si="5"/>
        <v>268091362806.24002</v>
      </c>
      <c r="I23" s="36">
        <f t="shared" si="5"/>
        <v>246627365658.63</v>
      </c>
      <c r="J23" s="25">
        <f>+F23-G23</f>
        <v>41084248876.599976</v>
      </c>
      <c r="K23" s="26">
        <f>+G23/F23</f>
        <v>0.8818923005168349</v>
      </c>
      <c r="L23" s="26">
        <f>+H23/F23</f>
        <v>0.7707005720721842</v>
      </c>
      <c r="M23" s="27">
        <f>+I23/F23</f>
        <v>0.708996551817811</v>
      </c>
    </row>
    <row r="24" spans="1:13" ht="19.5" customHeight="1">
      <c r="A24" s="12"/>
      <c r="B24" s="50" t="s">
        <v>1</v>
      </c>
      <c r="C24" s="37">
        <v>43192000000</v>
      </c>
      <c r="D24" s="37">
        <v>43192000000</v>
      </c>
      <c r="E24" s="37"/>
      <c r="F24" s="70">
        <f aca="true" t="shared" si="6" ref="F24:F31">+D24-E24</f>
        <v>43192000000</v>
      </c>
      <c r="G24" s="37">
        <v>33534351221.88</v>
      </c>
      <c r="H24" s="37">
        <v>31033664014.04</v>
      </c>
      <c r="I24" s="37">
        <v>31018087596.04</v>
      </c>
      <c r="J24" s="57">
        <f>+F24-G24</f>
        <v>9657648778.119999</v>
      </c>
      <c r="K24" s="30">
        <f>+G24/F24</f>
        <v>0.7764019082672717</v>
      </c>
      <c r="L24" s="30">
        <f>+H24/F24</f>
        <v>0.7185049086414151</v>
      </c>
      <c r="M24" s="31">
        <f>+I24/F24</f>
        <v>0.7181442766262272</v>
      </c>
    </row>
    <row r="25" spans="1:13" ht="19.5" customHeight="1">
      <c r="A25" s="12"/>
      <c r="B25" s="50" t="s">
        <v>2</v>
      </c>
      <c r="C25" s="37">
        <v>28739350000</v>
      </c>
      <c r="D25" s="37">
        <v>28739350000</v>
      </c>
      <c r="E25" s="37"/>
      <c r="F25" s="70">
        <f t="shared" si="6"/>
        <v>28739350000</v>
      </c>
      <c r="G25" s="37">
        <v>27912393119.37</v>
      </c>
      <c r="H25" s="37">
        <v>25297516374.37</v>
      </c>
      <c r="I25" s="37">
        <v>25286382850.18</v>
      </c>
      <c r="J25" s="57">
        <f>+F25-G25</f>
        <v>826956880.6300011</v>
      </c>
      <c r="K25" s="30">
        <f>+G25/F25</f>
        <v>0.9712256233829227</v>
      </c>
      <c r="L25" s="30">
        <f>+H25/F25</f>
        <v>0.880239684417706</v>
      </c>
      <c r="M25" s="31">
        <f>+I25/F25</f>
        <v>0.8798522878972559</v>
      </c>
    </row>
    <row r="26" spans="1:13" ht="19.5" customHeight="1">
      <c r="A26" s="12"/>
      <c r="B26" s="50" t="s">
        <v>9</v>
      </c>
      <c r="C26" s="37">
        <v>85305053502</v>
      </c>
      <c r="D26" s="37">
        <v>85305053502</v>
      </c>
      <c r="E26" s="37">
        <v>3300000000</v>
      </c>
      <c r="F26" s="70">
        <f t="shared" si="6"/>
        <v>82005053502</v>
      </c>
      <c r="G26" s="37">
        <v>51405410284.15</v>
      </c>
      <c r="H26" s="37">
        <v>51376049489.57</v>
      </c>
      <c r="I26" s="37">
        <v>51366878786.57</v>
      </c>
      <c r="J26" s="57">
        <f>+F26-G26</f>
        <v>30599643217.85</v>
      </c>
      <c r="K26" s="30">
        <f>+G26/F26</f>
        <v>0.6268566154023214</v>
      </c>
      <c r="L26" s="30">
        <f>+H26/F26</f>
        <v>0.6264985789969273</v>
      </c>
      <c r="M26" s="31">
        <f>+I26/F26</f>
        <v>0.6263867480473898</v>
      </c>
    </row>
    <row r="27" spans="1:13" ht="19.5" customHeight="1">
      <c r="A27" s="12"/>
      <c r="B27" s="50" t="s">
        <v>10</v>
      </c>
      <c r="C27" s="37">
        <v>191917708096</v>
      </c>
      <c r="D27" s="37">
        <v>193917708096</v>
      </c>
      <c r="E27" s="37"/>
      <c r="F27" s="70">
        <f t="shared" si="6"/>
        <v>193917708096</v>
      </c>
      <c r="G27" s="37">
        <v>193917708096</v>
      </c>
      <c r="H27" s="37">
        <v>160384132928.26</v>
      </c>
      <c r="I27" s="37">
        <v>138956016425.84</v>
      </c>
      <c r="J27" s="57">
        <f>+F27-G27</f>
        <v>0</v>
      </c>
      <c r="K27" s="30">
        <f>+G27/F27</f>
        <v>1</v>
      </c>
      <c r="L27" s="30">
        <f>+H27/F27</f>
        <v>0.8270731667726858</v>
      </c>
      <c r="M27" s="31">
        <f>+I27/F27</f>
        <v>0.7165720850880162</v>
      </c>
    </row>
    <row r="28" spans="1:13" ht="8.25" customHeight="1" thickBot="1">
      <c r="A28" s="12"/>
      <c r="B28" s="51"/>
      <c r="C28" s="37"/>
      <c r="D28" s="37"/>
      <c r="E28" s="37"/>
      <c r="F28" s="70"/>
      <c r="G28" s="37"/>
      <c r="H28" s="37"/>
      <c r="I28" s="37"/>
      <c r="J28" s="28"/>
      <c r="K28" s="29"/>
      <c r="L28" s="29"/>
      <c r="M28" s="32"/>
    </row>
    <row r="29" spans="1:13" ht="19.5" customHeight="1" thickBot="1" thickTop="1">
      <c r="A29" s="11" t="s">
        <v>5</v>
      </c>
      <c r="B29" s="49" t="s">
        <v>3</v>
      </c>
      <c r="C29" s="36">
        <v>109465000000</v>
      </c>
      <c r="D29" s="36">
        <v>117465000000</v>
      </c>
      <c r="E29" s="71">
        <v>3800000000</v>
      </c>
      <c r="F29" s="36">
        <f t="shared" si="6"/>
        <v>113665000000</v>
      </c>
      <c r="G29" s="36">
        <v>103417911467.31</v>
      </c>
      <c r="H29" s="36">
        <v>32626259085.63</v>
      </c>
      <c r="I29" s="36">
        <v>32583181347.7</v>
      </c>
      <c r="J29" s="25">
        <f>+F29-G29</f>
        <v>10247088532.690002</v>
      </c>
      <c r="K29" s="26">
        <f>+G29/F29</f>
        <v>0.909848339130867</v>
      </c>
      <c r="L29" s="26">
        <f>+H29/F29</f>
        <v>0.28703874618950426</v>
      </c>
      <c r="M29" s="27">
        <f>+I29/F29</f>
        <v>0.2866597576008446</v>
      </c>
    </row>
    <row r="30" spans="1:13" ht="10.5" customHeight="1" thickTop="1">
      <c r="A30" s="15"/>
      <c r="B30" s="52"/>
      <c r="C30" s="40"/>
      <c r="D30" s="40"/>
      <c r="E30" s="40"/>
      <c r="F30" s="70"/>
      <c r="G30" s="40" t="s">
        <v>28</v>
      </c>
      <c r="H30" s="40"/>
      <c r="I30" s="40"/>
      <c r="J30" s="28"/>
      <c r="K30" s="29"/>
      <c r="L30" s="29"/>
      <c r="M30" s="32"/>
    </row>
    <row r="31" spans="1:13" ht="19.5" customHeight="1" thickBot="1">
      <c r="A31" s="13" t="s">
        <v>6</v>
      </c>
      <c r="B31" s="53" t="s">
        <v>7</v>
      </c>
      <c r="C31" s="42">
        <f>+C23+C29</f>
        <v>458619111598</v>
      </c>
      <c r="D31" s="42">
        <f>+D23+D29</f>
        <v>468619111598</v>
      </c>
      <c r="E31" s="42">
        <f>+E23+E29</f>
        <v>7100000000</v>
      </c>
      <c r="F31" s="42">
        <f t="shared" si="6"/>
        <v>461519111598</v>
      </c>
      <c r="G31" s="42">
        <f>+G23+G29</f>
        <v>410187774188.71</v>
      </c>
      <c r="H31" s="42">
        <f>+H23+H29</f>
        <v>300717621891.87</v>
      </c>
      <c r="I31" s="42">
        <f>+I23+I29</f>
        <v>279210547006.33</v>
      </c>
      <c r="J31" s="33">
        <f>+F31-G31</f>
        <v>51331337409.28998</v>
      </c>
      <c r="K31" s="34">
        <f>+G31/F31</f>
        <v>0.8887774392883616</v>
      </c>
      <c r="L31" s="34">
        <f>+H31/F31</f>
        <v>0.6515821649305956</v>
      </c>
      <c r="M31" s="35">
        <f>+I31/F31</f>
        <v>0.604981548953779</v>
      </c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87" t="s">
        <v>27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1:13" ht="12.75" customHeight="1">
      <c r="A34" s="87" t="s">
        <v>34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 ht="11.25" customHeight="1">
      <c r="A35" s="4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9" customHeight="1" thickBot="1">
      <c r="A36" s="4"/>
      <c r="B36" s="4"/>
      <c r="C36" s="5"/>
      <c r="D36" s="5"/>
      <c r="E36" s="5"/>
      <c r="F36" s="5"/>
      <c r="G36" s="5"/>
      <c r="H36" s="5"/>
      <c r="I36" s="5"/>
      <c r="J36" s="22"/>
      <c r="K36" s="22"/>
      <c r="L36" s="22"/>
      <c r="M36" s="22"/>
    </row>
    <row r="37" spans="1:13" ht="54" customHeight="1" thickBot="1">
      <c r="A37" s="77"/>
      <c r="B37" s="78" t="s">
        <v>8</v>
      </c>
      <c r="C37" s="79" t="s">
        <v>25</v>
      </c>
      <c r="D37" s="79" t="s">
        <v>12</v>
      </c>
      <c r="E37" s="79" t="s">
        <v>31</v>
      </c>
      <c r="F37" s="79" t="s">
        <v>30</v>
      </c>
      <c r="G37" s="79" t="s">
        <v>20</v>
      </c>
      <c r="H37" s="79" t="s">
        <v>24</v>
      </c>
      <c r="I37" s="79" t="s">
        <v>21</v>
      </c>
      <c r="J37" s="81" t="s">
        <v>13</v>
      </c>
      <c r="K37" s="82" t="s">
        <v>16</v>
      </c>
      <c r="L37" s="83" t="s">
        <v>14</v>
      </c>
      <c r="M37" s="84" t="s">
        <v>15</v>
      </c>
    </row>
    <row r="38" spans="1:13" ht="12" customHeight="1">
      <c r="A38" s="60"/>
      <c r="B38" s="61"/>
      <c r="C38" s="62"/>
      <c r="D38" s="63"/>
      <c r="E38" s="63"/>
      <c r="F38" s="63"/>
      <c r="G38" s="63"/>
      <c r="H38" s="63"/>
      <c r="I38" s="63"/>
      <c r="J38" s="76"/>
      <c r="K38" s="64"/>
      <c r="L38" s="64"/>
      <c r="M38" s="73"/>
    </row>
    <row r="39" spans="1:13" ht="19.5" customHeight="1">
      <c r="A39" s="16" t="s">
        <v>4</v>
      </c>
      <c r="B39" s="54" t="s">
        <v>0</v>
      </c>
      <c r="C39" s="36">
        <f aca="true" t="shared" si="7" ref="C39:I39">+C40+C41+C42</f>
        <v>13904530000</v>
      </c>
      <c r="D39" s="36">
        <f t="shared" si="7"/>
        <v>13904530000</v>
      </c>
      <c r="E39" s="36">
        <f t="shared" si="7"/>
        <v>0</v>
      </c>
      <c r="F39" s="36">
        <f>+D39-E39</f>
        <v>13904530000</v>
      </c>
      <c r="G39" s="36">
        <f>+G40+G41+G42</f>
        <v>9996125700.539999</v>
      </c>
      <c r="H39" s="36">
        <f t="shared" si="7"/>
        <v>9549534265.92</v>
      </c>
      <c r="I39" s="36">
        <f t="shared" si="7"/>
        <v>9549534265.92</v>
      </c>
      <c r="J39" s="25">
        <f>+D39-G39</f>
        <v>3908404299.460001</v>
      </c>
      <c r="K39" s="26">
        <f>+G39/F39</f>
        <v>0.7189114411303366</v>
      </c>
      <c r="L39" s="26">
        <f>+H39/F39</f>
        <v>0.686793028309479</v>
      </c>
      <c r="M39" s="27">
        <f>+I39/F39</f>
        <v>0.686793028309479</v>
      </c>
    </row>
    <row r="40" spans="1:13" ht="19.5" customHeight="1">
      <c r="A40" s="18"/>
      <c r="B40" s="47" t="s">
        <v>1</v>
      </c>
      <c r="C40" s="37">
        <v>10984937657</v>
      </c>
      <c r="D40" s="37">
        <v>12044595069</v>
      </c>
      <c r="E40" s="37">
        <v>0</v>
      </c>
      <c r="F40" s="70">
        <f>+D40-E40</f>
        <v>12044595069</v>
      </c>
      <c r="G40" s="37">
        <v>8382068020.15</v>
      </c>
      <c r="H40" s="37">
        <v>8352019631.15</v>
      </c>
      <c r="I40" s="37">
        <v>8352019631.15</v>
      </c>
      <c r="J40" s="28">
        <f>+D40-G40</f>
        <v>3662527048.8500004</v>
      </c>
      <c r="K40" s="29">
        <f>+G40/F40</f>
        <v>0.6959194536745783</v>
      </c>
      <c r="L40" s="29">
        <f>+H40/F40</f>
        <v>0.6934246924287364</v>
      </c>
      <c r="M40" s="32">
        <f>+I40/F40</f>
        <v>0.6934246924287364</v>
      </c>
    </row>
    <row r="41" spans="1:13" ht="19.5" customHeight="1">
      <c r="A41" s="18"/>
      <c r="B41" s="47" t="s">
        <v>2</v>
      </c>
      <c r="C41" s="37">
        <v>1773818000</v>
      </c>
      <c r="D41" s="37">
        <v>1859934931</v>
      </c>
      <c r="E41" s="37">
        <v>0</v>
      </c>
      <c r="F41" s="70">
        <f>+D41-E41</f>
        <v>1859934931</v>
      </c>
      <c r="G41" s="37">
        <v>1614057680.39</v>
      </c>
      <c r="H41" s="37">
        <v>1197514634.77</v>
      </c>
      <c r="I41" s="37">
        <v>1197514634.77</v>
      </c>
      <c r="J41" s="28">
        <f>+D41-G41</f>
        <v>245877250.6099999</v>
      </c>
      <c r="K41" s="29">
        <f>+G41/F41</f>
        <v>0.8678033050985267</v>
      </c>
      <c r="L41" s="29">
        <f>+H41/F41</f>
        <v>0.6438475963920697</v>
      </c>
      <c r="M41" s="32">
        <f>+I41/F41</f>
        <v>0.6438475963920697</v>
      </c>
    </row>
    <row r="42" spans="1:13" ht="18" customHeight="1">
      <c r="A42" s="12"/>
      <c r="B42" s="55" t="s">
        <v>9</v>
      </c>
      <c r="C42" s="37">
        <v>1145774343</v>
      </c>
      <c r="D42" s="37">
        <v>0</v>
      </c>
      <c r="E42" s="37">
        <v>0</v>
      </c>
      <c r="F42" s="70">
        <f>+D42</f>
        <v>0</v>
      </c>
      <c r="G42" s="37">
        <v>0</v>
      </c>
      <c r="H42" s="37">
        <v>0</v>
      </c>
      <c r="I42" s="37">
        <v>0</v>
      </c>
      <c r="J42" s="28">
        <f>+D42-G42</f>
        <v>0</v>
      </c>
      <c r="K42" s="29">
        <v>0</v>
      </c>
      <c r="L42" s="29">
        <v>0</v>
      </c>
      <c r="M42" s="32">
        <v>0</v>
      </c>
    </row>
    <row r="43" spans="1:13" ht="19.5" customHeight="1">
      <c r="A43" s="16" t="s">
        <v>5</v>
      </c>
      <c r="B43" s="46" t="s">
        <v>3</v>
      </c>
      <c r="C43" s="36">
        <v>4072000000</v>
      </c>
      <c r="D43" s="36">
        <v>4072000000</v>
      </c>
      <c r="E43" s="36">
        <v>0</v>
      </c>
      <c r="F43" s="36">
        <f>+D43-E43</f>
        <v>4072000000</v>
      </c>
      <c r="G43" s="36">
        <v>3341359936.22</v>
      </c>
      <c r="H43" s="36">
        <v>1861695385.72</v>
      </c>
      <c r="I43" s="36">
        <v>1861695385.72</v>
      </c>
      <c r="J43" s="25">
        <f>+D43-G43</f>
        <v>730640063.7800002</v>
      </c>
      <c r="K43" s="26">
        <f>+G43/F43</f>
        <v>0.8205697289341847</v>
      </c>
      <c r="L43" s="26">
        <f>+H43/F43</f>
        <v>0.45719434816306487</v>
      </c>
      <c r="M43" s="27">
        <f>+I43/F43</f>
        <v>0.45719434816306487</v>
      </c>
    </row>
    <row r="44" spans="1:13" ht="9.75" customHeight="1">
      <c r="A44" s="6"/>
      <c r="B44" s="56"/>
      <c r="C44" s="41"/>
      <c r="D44" s="41"/>
      <c r="E44" s="41"/>
      <c r="F44" s="70"/>
      <c r="G44" s="41" t="s">
        <v>28</v>
      </c>
      <c r="H44" s="41"/>
      <c r="I44" s="41"/>
      <c r="J44" s="28"/>
      <c r="K44" s="29"/>
      <c r="L44" s="29"/>
      <c r="M44" s="32"/>
    </row>
    <row r="45" spans="1:13" ht="19.5" customHeight="1" thickBot="1">
      <c r="A45" s="17" t="s">
        <v>6</v>
      </c>
      <c r="B45" s="48" t="s">
        <v>7</v>
      </c>
      <c r="C45" s="42">
        <f aca="true" t="shared" si="8" ref="C45:I45">+C39+C43</f>
        <v>17976530000</v>
      </c>
      <c r="D45" s="42">
        <f t="shared" si="8"/>
        <v>17976530000</v>
      </c>
      <c r="E45" s="42">
        <f>+E39+E43</f>
        <v>0</v>
      </c>
      <c r="F45" s="42">
        <f>+D45-E45</f>
        <v>17976530000</v>
      </c>
      <c r="G45" s="42">
        <f t="shared" si="8"/>
        <v>13337485636.759998</v>
      </c>
      <c r="H45" s="42">
        <f t="shared" si="8"/>
        <v>11411229651.64</v>
      </c>
      <c r="I45" s="42">
        <f t="shared" si="8"/>
        <v>11411229651.64</v>
      </c>
      <c r="J45" s="33">
        <f>+D45-G45</f>
        <v>4639044363.240002</v>
      </c>
      <c r="K45" s="34">
        <f>+G45/F45</f>
        <v>0.7419388300611963</v>
      </c>
      <c r="L45" s="34">
        <f>+H45/F45</f>
        <v>0.6347848918361886</v>
      </c>
      <c r="M45" s="35">
        <f>+I45/F45</f>
        <v>0.6347848918361886</v>
      </c>
    </row>
    <row r="46" spans="3:8" ht="12.75">
      <c r="C46" s="1"/>
      <c r="H46" s="1"/>
    </row>
    <row r="47" spans="1:13" ht="12.75">
      <c r="A47" s="69" t="s">
        <v>29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1:13" ht="12.75">
      <c r="A48" s="69" t="s">
        <v>38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1:13" ht="12.75">
      <c r="A49" s="69" t="s">
        <v>39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9" ht="12.75">
      <c r="A50" s="69" t="s">
        <v>36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1:19" ht="12.75">
      <c r="A51" s="69" t="s">
        <v>37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5"/>
      <c r="O51" s="69"/>
      <c r="P51" s="69"/>
      <c r="Q51" s="69"/>
      <c r="R51" s="69"/>
      <c r="S51" s="69"/>
    </row>
    <row r="52" ht="12.75">
      <c r="J52" s="1"/>
    </row>
  </sheetData>
  <sheetProtection/>
  <mergeCells count="6">
    <mergeCell ref="A2:M2"/>
    <mergeCell ref="A1:M1"/>
    <mergeCell ref="A17:M17"/>
    <mergeCell ref="A18:M18"/>
    <mergeCell ref="A34:M34"/>
    <mergeCell ref="A33:M33"/>
  </mergeCells>
  <printOptions horizontalCentered="1"/>
  <pageMargins left="0.5905511811023623" right="0" top="0.3937007874015748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2018-10-03T16:03:36Z</cp:lastPrinted>
  <dcterms:created xsi:type="dcterms:W3CDTF">2011-02-09T13:24:23Z</dcterms:created>
  <dcterms:modified xsi:type="dcterms:W3CDTF">2018-10-03T16:04:37Z</dcterms:modified>
  <cp:category/>
  <cp:version/>
  <cp:contentType/>
  <cp:contentStatus/>
</cp:coreProperties>
</file>