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ONSOLIDADO 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<sst xmlns="http://schemas.openxmlformats.org/spreadsheetml/2006/main" count="72" uniqueCount="35">
  <si>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</si>
  <si>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</si>
  <si>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</si>
  <si>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</si>
  <si>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</si>
  <si>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</si>
  <si>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</si>
  <si>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</si>
  <si>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</si>
  <si>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</si>
  <si>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</si>
  <si>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</si>
  <si>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</si>
  <si>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</si>
  <si>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</si>
  <si>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</si>
  <si>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</si>
  <si>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</si>
  <si>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</si>
  <si>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</si>
  <si>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</si>
  <si>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</si>
  <si>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</si>
  <si>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</si>
  <si>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</si>
  <si>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</si>
  <si>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</si>
  <si>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</si>
  <si>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</si>
  <si>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 </t>
  </si>
  <si>
    <t>INFORME DE EJECUCIÓN PRESUPUESTAL ACUMULADA MARZO 31 DE 2018</t>
  </si>
  <si>
    <t>FECHA DE GENERACIÓN : ABRIL 02 DE 2018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</si>
  <si>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</si>
  <si>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 Ley 1873 del 20 de Diciembre de 2017 " Por la cual se decreta el presupuesto de rentas y recursos de capital y ley de apropiaciones para la vigencia fiscal del 1° de Enero al 31 de Diciembre de 2018"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</si>
  <si>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>: Decreto 2236 del 27 de Diciembre de 2017 " Por el cual se liquida el Presupuesto General de la Nación para la vigencia fiscal de 2018, se detallan las apropiaciones y se clasifican y definen los gastos"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</si>
</sst>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sz val="11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10" fontId="9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10" fontId="58" fillId="0" borderId="0" xfId="0" applyNumberFormat="1" applyFont="1" applyFill="1" applyBorder="1" applyAlignment="1">
      <alignment horizontal="right" vertical="center" wrapText="1"/>
    </xf>
    <xf numFmtId="10" fontId="58" fillId="33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33" borderId="14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59" fillId="0" borderId="0" xfId="0" applyNumberFormat="1" applyFont="1" applyFill="1" applyBorder="1" applyAlignment="1">
      <alignment horizontal="right" vertical="center" wrapText="1"/>
    </xf>
    <xf numFmtId="0" fontId="60" fillId="34" borderId="15" xfId="0" applyFont="1" applyFill="1" applyBorder="1" applyAlignment="1">
      <alignment/>
    </xf>
    <xf numFmtId="0" fontId="61" fillId="35" borderId="16" xfId="0" applyFont="1" applyFill="1" applyBorder="1" applyAlignment="1">
      <alignment horizontal="center" vertical="center"/>
    </xf>
    <xf numFmtId="4" fontId="61" fillId="36" borderId="16" xfId="0" applyNumberFormat="1" applyFont="1" applyFill="1" applyBorder="1" applyAlignment="1">
      <alignment horizontal="center" vertical="justify" wrapText="1"/>
    </xf>
    <xf numFmtId="0" fontId="61" fillId="37" borderId="15" xfId="0" applyFont="1" applyFill="1" applyBorder="1" applyAlignment="1">
      <alignment horizontal="center" vertical="justify" wrapText="1"/>
    </xf>
    <xf numFmtId="0" fontId="62" fillId="38" borderId="16" xfId="0" applyFont="1" applyFill="1" applyBorder="1" applyAlignment="1">
      <alignment horizontal="center" vertical="justify" wrapText="1"/>
    </xf>
    <xf numFmtId="0" fontId="62" fillId="39" borderId="16" xfId="0" applyFont="1" applyFill="1" applyBorder="1" applyAlignment="1">
      <alignment horizontal="center" vertical="justify"/>
    </xf>
    <xf numFmtId="0" fontId="62" fillId="40" borderId="17" xfId="0" applyFont="1" applyFill="1" applyBorder="1" applyAlignment="1">
      <alignment horizontal="center" vertical="justify"/>
    </xf>
    <xf numFmtId="0" fontId="60" fillId="41" borderId="15" xfId="0" applyFont="1" applyFill="1" applyBorder="1" applyAlignment="1">
      <alignment/>
    </xf>
    <xf numFmtId="0" fontId="61" fillId="42" borderId="16" xfId="0" applyFont="1" applyFill="1" applyBorder="1" applyAlignment="1">
      <alignment horizontal="center" vertical="center"/>
    </xf>
    <xf numFmtId="4" fontId="61" fillId="43" borderId="16" xfId="0" applyNumberFormat="1" applyFont="1" applyFill="1" applyBorder="1" applyAlignment="1">
      <alignment horizontal="center" vertical="justify" wrapText="1"/>
    </xf>
    <xf numFmtId="0" fontId="61" fillId="44" borderId="15" xfId="0" applyFont="1" applyFill="1" applyBorder="1" applyAlignment="1">
      <alignment horizontal="center" vertical="justify" wrapText="1"/>
    </xf>
    <xf numFmtId="0" fontId="62" fillId="45" borderId="16" xfId="0" applyFont="1" applyFill="1" applyBorder="1" applyAlignment="1">
      <alignment horizontal="center" vertical="justify" wrapText="1"/>
    </xf>
    <xf numFmtId="0" fontId="62" fillId="46" borderId="16" xfId="0" applyFont="1" applyFill="1" applyBorder="1" applyAlignment="1">
      <alignment horizontal="center" vertical="justify"/>
    </xf>
    <xf numFmtId="0" fontId="61" fillId="47" borderId="16" xfId="0" applyFont="1" applyFill="1" applyBorder="1" applyAlignment="1">
      <alignment horizontal="center" vertical="justify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61" fillId="48" borderId="21" xfId="0" applyNumberFormat="1" applyFont="1" applyFill="1" applyBorder="1" applyAlignment="1">
      <alignment horizontal="center" vertical="justify" wrapText="1"/>
    </xf>
    <xf numFmtId="4" fontId="0" fillId="0" borderId="22" xfId="0" applyNumberFormat="1" applyBorder="1" applyAlignment="1">
      <alignment/>
    </xf>
    <xf numFmtId="4" fontId="7" fillId="33" borderId="23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4" fontId="7" fillId="33" borderId="2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2" fillId="49" borderId="17" xfId="0" applyFont="1" applyFill="1" applyBorder="1" applyAlignment="1">
      <alignment horizontal="center" vertical="justify"/>
    </xf>
    <xf numFmtId="4" fontId="9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P7" sqref="P7"/>
    </sheetView>
  </sheetViews>
  <sheetFormatPr defaultColWidth="11.421875" defaultRowHeight="12.75"/>
  <cols>
    <col min="1" max="1" width="2.57421875" style="0" customWidth="1"/>
    <col min="2" max="2" width="25.7109375" style="0" customWidth="1"/>
    <col min="3" max="3" width="19.28125" style="0" customWidth="1"/>
    <col min="4" max="4" width="19.8515625" style="0" customWidth="1"/>
    <col min="5" max="5" width="19.140625" style="0" customWidth="1"/>
    <col min="6" max="6" width="18.140625" style="0" customWidth="1"/>
    <col min="7" max="7" width="19.28125" style="0" customWidth="1"/>
    <col min="8" max="8" width="20.57421875" style="0" customWidth="1"/>
    <col min="9" max="9" width="8.28125" style="0" customWidth="1"/>
    <col min="10" max="10" width="8.140625" style="0" customWidth="1"/>
    <col min="11" max="11" width="8.421875" style="0" customWidth="1"/>
    <col min="14" max="14" width="16.421875" style="0" bestFit="1" customWidth="1"/>
  </cols>
  <sheetData>
    <row r="1" spans="1:12" ht="27.75" customHeight="1">
      <c r="A1" s="97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47" t="s">
        <v>29</v>
      </c>
    </row>
    <row r="2" spans="1:11" ht="21" customHeight="1">
      <c r="A2" s="97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3:11" ht="24" customHeight="1" thickBot="1">
      <c r="C3" s="1"/>
      <c r="D3" s="1"/>
      <c r="E3" s="1"/>
      <c r="F3" s="1"/>
      <c r="G3" s="1"/>
      <c r="H3" s="96" t="s">
        <v>31</v>
      </c>
      <c r="I3" s="2"/>
      <c r="J3" s="2"/>
      <c r="K3" s="2"/>
    </row>
    <row r="4" spans="1:11" ht="46.5" customHeight="1" thickBot="1">
      <c r="A4" s="62"/>
      <c r="B4" s="63" t="s">
        <v>8</v>
      </c>
      <c r="C4" s="64" t="s">
        <v>25</v>
      </c>
      <c r="D4" s="75" t="s">
        <v>12</v>
      </c>
      <c r="E4" s="75" t="s">
        <v>19</v>
      </c>
      <c r="F4" s="75" t="s">
        <v>17</v>
      </c>
      <c r="G4" s="75" t="s">
        <v>22</v>
      </c>
      <c r="H4" s="65" t="s">
        <v>13</v>
      </c>
      <c r="I4" s="66" t="s">
        <v>16</v>
      </c>
      <c r="J4" s="67" t="s">
        <v>14</v>
      </c>
      <c r="K4" s="68" t="s">
        <v>15</v>
      </c>
    </row>
    <row r="5" spans="1:11" ht="10.5" customHeight="1">
      <c r="A5" s="76"/>
      <c r="B5" s="77"/>
      <c r="C5" s="77"/>
      <c r="D5" s="83"/>
      <c r="E5" s="83"/>
      <c r="F5" s="83"/>
      <c r="G5" s="83"/>
      <c r="H5" s="76"/>
      <c r="I5" s="83"/>
      <c r="J5" s="83"/>
      <c r="K5" s="84"/>
    </row>
    <row r="6" spans="1:11" ht="23.25" customHeight="1">
      <c r="A6" s="7" t="s">
        <v>4</v>
      </c>
      <c r="B6" s="48" t="s">
        <v>0</v>
      </c>
      <c r="C6" s="37">
        <f>+C22+C37</f>
        <v>363058641598</v>
      </c>
      <c r="D6" s="37">
        <f>SUM(D7:D10)</f>
        <v>363058641598</v>
      </c>
      <c r="E6" s="37">
        <f>SUM(E7:E10)</f>
        <v>224450030285.94</v>
      </c>
      <c r="F6" s="37">
        <f>SUM(F7:F10)</f>
        <v>74236540934.87</v>
      </c>
      <c r="G6" s="37">
        <f>SUM(G7:G10)</f>
        <v>74192061290.34</v>
      </c>
      <c r="H6" s="19">
        <f>+D6-E6</f>
        <v>138608611312.06</v>
      </c>
      <c r="I6" s="44">
        <f>+E6/D6</f>
        <v>0.618219771048624</v>
      </c>
      <c r="J6" s="44">
        <f>+F6/D6</f>
        <v>0.20447534483167346</v>
      </c>
      <c r="K6" s="8">
        <f>+G6/D6</f>
        <v>0.20435283116739536</v>
      </c>
    </row>
    <row r="7" spans="1:11" ht="21.75" customHeight="1">
      <c r="A7" s="12"/>
      <c r="B7" s="49" t="s">
        <v>1</v>
      </c>
      <c r="C7" s="38">
        <f>+C23+C38</f>
        <v>54176937657</v>
      </c>
      <c r="D7" s="38">
        <f aca="true" t="shared" si="0" ref="D7:G9">+D23+D38</f>
        <v>54176937657</v>
      </c>
      <c r="E7" s="38">
        <f t="shared" si="0"/>
        <v>17906905332.76</v>
      </c>
      <c r="F7" s="38">
        <f t="shared" si="0"/>
        <v>11454310819.25</v>
      </c>
      <c r="G7" s="38">
        <f t="shared" si="0"/>
        <v>11454310819.05</v>
      </c>
      <c r="H7" s="60">
        <f>+D7-E7</f>
        <v>36270032324.240005</v>
      </c>
      <c r="I7" s="61">
        <f>+E7/D7</f>
        <v>0.3305263476893164</v>
      </c>
      <c r="J7" s="61">
        <f>+F7/D7</f>
        <v>0.21142410986328666</v>
      </c>
      <c r="K7" s="25">
        <f>+G7/D7</f>
        <v>0.21142410985959503</v>
      </c>
    </row>
    <row r="8" spans="1:11" ht="24" customHeight="1">
      <c r="A8" s="12"/>
      <c r="B8" s="49" t="s">
        <v>2</v>
      </c>
      <c r="C8" s="38">
        <f>+C24+C39</f>
        <v>30513168000</v>
      </c>
      <c r="D8" s="38">
        <f t="shared" si="0"/>
        <v>30513168000</v>
      </c>
      <c r="E8" s="38">
        <f t="shared" si="0"/>
        <v>17538581717.71</v>
      </c>
      <c r="F8" s="38">
        <f t="shared" si="0"/>
        <v>12774896016.800001</v>
      </c>
      <c r="G8" s="38">
        <f t="shared" si="0"/>
        <v>12730416372.470001</v>
      </c>
      <c r="H8" s="60">
        <f>+D8-E8</f>
        <v>12974586282.29</v>
      </c>
      <c r="I8" s="61">
        <f>+E8/D8</f>
        <v>0.5747873088009084</v>
      </c>
      <c r="J8" s="61">
        <f>+F8/D8</f>
        <v>0.41866829484241036</v>
      </c>
      <c r="K8" s="25">
        <f>+G8/D8</f>
        <v>0.41721057520051674</v>
      </c>
    </row>
    <row r="9" spans="1:11" ht="25.5" customHeight="1">
      <c r="A9" s="12"/>
      <c r="B9" s="49" t="s">
        <v>9</v>
      </c>
      <c r="C9" s="38">
        <f>+C25+C40</f>
        <v>86450827845</v>
      </c>
      <c r="D9" s="38">
        <f t="shared" si="0"/>
        <v>86450827845</v>
      </c>
      <c r="E9" s="38">
        <f t="shared" si="0"/>
        <v>17673635139.47</v>
      </c>
      <c r="F9" s="38">
        <f t="shared" si="0"/>
        <v>15738582857.06</v>
      </c>
      <c r="G9" s="38">
        <f t="shared" si="0"/>
        <v>15738582857.06</v>
      </c>
      <c r="H9" s="60">
        <f>+D9-E9</f>
        <v>68777192705.53</v>
      </c>
      <c r="I9" s="61">
        <f>+E9/D9</f>
        <v>0.20443569575941523</v>
      </c>
      <c r="J9" s="61">
        <f>+F9/D9</f>
        <v>0.18205242505344338</v>
      </c>
      <c r="K9" s="25">
        <f>+G9/D9</f>
        <v>0.18205242505344338</v>
      </c>
    </row>
    <row r="10" spans="1:11" ht="24.75" customHeight="1">
      <c r="A10" s="12"/>
      <c r="B10" s="49" t="s">
        <v>10</v>
      </c>
      <c r="C10" s="38">
        <f>+C26</f>
        <v>191917708096</v>
      </c>
      <c r="D10" s="38">
        <f>+D26</f>
        <v>191917708096</v>
      </c>
      <c r="E10" s="38">
        <f>+E26</f>
        <v>171330908096</v>
      </c>
      <c r="F10" s="38">
        <f>+F26</f>
        <v>34268751241.76</v>
      </c>
      <c r="G10" s="38">
        <f>+G26</f>
        <v>34268751241.76</v>
      </c>
      <c r="H10" s="60">
        <f>+D10-E10</f>
        <v>20586800000</v>
      </c>
      <c r="I10" s="61">
        <f>+E10/D10</f>
        <v>0.8927311074926855</v>
      </c>
      <c r="J10" s="61">
        <f>+F10/D10</f>
        <v>0.17855961068802612</v>
      </c>
      <c r="K10" s="25">
        <f>+G10/D10</f>
        <v>0.17855961068802612</v>
      </c>
    </row>
    <row r="11" spans="1:11" ht="6.75" customHeight="1">
      <c r="A11" s="12"/>
      <c r="B11" s="39"/>
      <c r="C11" s="38"/>
      <c r="D11" s="38"/>
      <c r="E11" s="38"/>
      <c r="F11" s="38"/>
      <c r="G11" s="38"/>
      <c r="H11" s="20"/>
      <c r="I11" s="9"/>
      <c r="J11" s="45"/>
      <c r="K11" s="10"/>
    </row>
    <row r="12" spans="1:11" ht="37.5" customHeight="1">
      <c r="A12" s="11" t="s">
        <v>5</v>
      </c>
      <c r="B12" s="48" t="s">
        <v>3</v>
      </c>
      <c r="C12" s="37">
        <f>+C28+C41</f>
        <v>113537000000</v>
      </c>
      <c r="D12" s="37">
        <f>+D28+D41</f>
        <v>113537000000</v>
      </c>
      <c r="E12" s="37">
        <f>+E28+E41</f>
        <v>94868329700.51</v>
      </c>
      <c r="F12" s="37">
        <f>+F28+F41</f>
        <v>2702633144.5</v>
      </c>
      <c r="G12" s="37">
        <f>+G28+G41</f>
        <v>2473949107.63</v>
      </c>
      <c r="H12" s="19">
        <f>+D12-E12</f>
        <v>18668670299.490005</v>
      </c>
      <c r="I12" s="44">
        <f>+E12/D12</f>
        <v>0.8355719254561068</v>
      </c>
      <c r="J12" s="44">
        <f>+F12/D12</f>
        <v>0.023803985876850717</v>
      </c>
      <c r="K12" s="8">
        <f>+G12/D12</f>
        <v>0.021789805152769584</v>
      </c>
    </row>
    <row r="13" spans="1:11" ht="11.25" customHeight="1">
      <c r="A13" s="6"/>
      <c r="B13" s="40"/>
      <c r="C13" s="41"/>
      <c r="D13" s="42"/>
      <c r="E13" s="42"/>
      <c r="F13" s="42"/>
      <c r="G13" s="42"/>
      <c r="H13" s="20"/>
      <c r="I13" s="9"/>
      <c r="J13" s="9"/>
      <c r="K13" s="10"/>
    </row>
    <row r="14" spans="1:11" ht="19.5" customHeight="1" thickBot="1">
      <c r="A14" s="13" t="s">
        <v>6</v>
      </c>
      <c r="B14" s="50" t="s">
        <v>7</v>
      </c>
      <c r="C14" s="43">
        <f>+C30+C43</f>
        <v>476595641598</v>
      </c>
      <c r="D14" s="43">
        <f>+D6+D12</f>
        <v>476595641598</v>
      </c>
      <c r="E14" s="43">
        <f>+E6+E12</f>
        <v>319318359986.45</v>
      </c>
      <c r="F14" s="43">
        <f>+F6+F12</f>
        <v>76939174079.37</v>
      </c>
      <c r="G14" s="43">
        <f>+G6+G12</f>
        <v>76666010397.97</v>
      </c>
      <c r="H14" s="21">
        <f>+D14-E14</f>
        <v>157277281611.55</v>
      </c>
      <c r="I14" s="46">
        <f>+E14/D14</f>
        <v>0.6699984895283398</v>
      </c>
      <c r="J14" s="46">
        <f>+F14/D14</f>
        <v>0.16143490910113448</v>
      </c>
      <c r="K14" s="14">
        <f>+G14/D14</f>
        <v>0.16086175303851483</v>
      </c>
    </row>
    <row r="15" spans="3:11" ht="9.75" customHeight="1"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97" t="s">
        <v>26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5" customHeight="1">
      <c r="A17" s="97" t="s">
        <v>30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11.25" customHeight="1" hidden="1" thickBo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</row>
    <row r="19" spans="3:11" ht="18.75" customHeight="1" thickBot="1">
      <c r="C19" s="1"/>
      <c r="D19" s="1"/>
      <c r="E19" s="1"/>
      <c r="F19" s="1"/>
      <c r="G19" s="3"/>
      <c r="H19" s="23"/>
      <c r="I19" s="23"/>
      <c r="J19" s="23"/>
      <c r="K19" s="23"/>
    </row>
    <row r="20" spans="1:11" ht="48.75" customHeight="1" thickBot="1">
      <c r="A20" s="69"/>
      <c r="B20" s="70" t="s">
        <v>8</v>
      </c>
      <c r="C20" s="71" t="s">
        <v>25</v>
      </c>
      <c r="D20" s="71" t="s">
        <v>12</v>
      </c>
      <c r="E20" s="71" t="s">
        <v>19</v>
      </c>
      <c r="F20" s="71" t="s">
        <v>23</v>
      </c>
      <c r="G20" s="71" t="s">
        <v>18</v>
      </c>
      <c r="H20" s="72" t="s">
        <v>13</v>
      </c>
      <c r="I20" s="73" t="s">
        <v>16</v>
      </c>
      <c r="J20" s="74" t="s">
        <v>14</v>
      </c>
      <c r="K20" s="93" t="s">
        <v>15</v>
      </c>
    </row>
    <row r="21" spans="1:11" ht="13.5" customHeight="1">
      <c r="A21" s="76"/>
      <c r="B21" s="77"/>
      <c r="C21" s="78"/>
      <c r="D21" s="79"/>
      <c r="E21" s="79"/>
      <c r="F21" s="79"/>
      <c r="G21" s="79"/>
      <c r="H21" s="81"/>
      <c r="I21" s="82"/>
      <c r="J21" s="82"/>
      <c r="K21" s="94"/>
    </row>
    <row r="22" spans="1:11" ht="19.5" customHeight="1">
      <c r="A22" s="7" t="s">
        <v>4</v>
      </c>
      <c r="B22" s="51" t="s">
        <v>0</v>
      </c>
      <c r="C22" s="37">
        <f>SUM(C23:C26)</f>
        <v>349154111598</v>
      </c>
      <c r="D22" s="37">
        <f>SUM(D23:D26)</f>
        <v>349154111598</v>
      </c>
      <c r="E22" s="37">
        <f>SUM(E23:E26)</f>
        <v>220804341516.1</v>
      </c>
      <c r="F22" s="37">
        <f>SUM(F23:F26)</f>
        <v>71357861250.48</v>
      </c>
      <c r="G22" s="37">
        <f>SUM(G23:G26)</f>
        <v>71357861250.48</v>
      </c>
      <c r="H22" s="26">
        <f>+D22-E22</f>
        <v>128349770081.9</v>
      </c>
      <c r="I22" s="27">
        <f>+E22/D22</f>
        <v>0.6323979417155596</v>
      </c>
      <c r="J22" s="27">
        <f>+F22/D22</f>
        <v>0.20437353844665063</v>
      </c>
      <c r="K22" s="28">
        <f>+G22/D22</f>
        <v>0.20437353844665063</v>
      </c>
    </row>
    <row r="23" spans="1:11" ht="19.5" customHeight="1">
      <c r="A23" s="12"/>
      <c r="B23" s="52" t="s">
        <v>1</v>
      </c>
      <c r="C23" s="38">
        <v>43192000000</v>
      </c>
      <c r="D23" s="38">
        <v>43192000000</v>
      </c>
      <c r="E23" s="38">
        <v>15294169209.4</v>
      </c>
      <c r="F23" s="38">
        <v>8916601436.89</v>
      </c>
      <c r="G23" s="38">
        <v>8916601436.89</v>
      </c>
      <c r="H23" s="59">
        <f>+D23-E23</f>
        <v>27897830790.6</v>
      </c>
      <c r="I23" s="31">
        <f>+E23/D23</f>
        <v>0.3540972682302278</v>
      </c>
      <c r="J23" s="31">
        <f>+F23/D23</f>
        <v>0.2064410408615021</v>
      </c>
      <c r="K23" s="32">
        <f>+G23/D23</f>
        <v>0.2064410408615021</v>
      </c>
    </row>
    <row r="24" spans="1:11" ht="19.5" customHeight="1">
      <c r="A24" s="12"/>
      <c r="B24" s="52" t="s">
        <v>2</v>
      </c>
      <c r="C24" s="38">
        <v>28739350000</v>
      </c>
      <c r="D24" s="38">
        <v>28739350000</v>
      </c>
      <c r="E24" s="38">
        <v>16505629071.23</v>
      </c>
      <c r="F24" s="38">
        <v>12433925714.77</v>
      </c>
      <c r="G24" s="38">
        <v>12433925714.77</v>
      </c>
      <c r="H24" s="59">
        <f>+D24-E24</f>
        <v>12233720928.77</v>
      </c>
      <c r="I24" s="31">
        <f>+E24/D24</f>
        <v>0.5743215859520135</v>
      </c>
      <c r="J24" s="31">
        <f>+F24/D24</f>
        <v>0.432644639310562</v>
      </c>
      <c r="K24" s="32">
        <f>+G24/D24</f>
        <v>0.432644639310562</v>
      </c>
    </row>
    <row r="25" spans="1:11" ht="19.5" customHeight="1">
      <c r="A25" s="12"/>
      <c r="B25" s="52" t="s">
        <v>9</v>
      </c>
      <c r="C25" s="38">
        <v>85305053502</v>
      </c>
      <c r="D25" s="38">
        <v>85305053502</v>
      </c>
      <c r="E25" s="38">
        <v>17673635139.47</v>
      </c>
      <c r="F25" s="38">
        <v>15738582857.06</v>
      </c>
      <c r="G25" s="38">
        <v>15738582857.06</v>
      </c>
      <c r="H25" s="59">
        <f>+D25-E25</f>
        <v>67631418362.53</v>
      </c>
      <c r="I25" s="31">
        <f>+E25/D25</f>
        <v>0.20718157264921752</v>
      </c>
      <c r="J25" s="31">
        <f>+F25/D25</f>
        <v>0.18449766116952268</v>
      </c>
      <c r="K25" s="32">
        <f>+G25/D25</f>
        <v>0.18449766116952268</v>
      </c>
    </row>
    <row r="26" spans="1:11" ht="19.5" customHeight="1">
      <c r="A26" s="12"/>
      <c r="B26" s="52" t="s">
        <v>10</v>
      </c>
      <c r="C26" s="38">
        <v>191917708096</v>
      </c>
      <c r="D26" s="38">
        <v>191917708096</v>
      </c>
      <c r="E26" s="38">
        <v>171330908096</v>
      </c>
      <c r="F26" s="38">
        <v>34268751241.76</v>
      </c>
      <c r="G26" s="38">
        <v>34268751241.76</v>
      </c>
      <c r="H26" s="59">
        <f>+D26-E26</f>
        <v>20586800000</v>
      </c>
      <c r="I26" s="31">
        <f>+E26/D26</f>
        <v>0.8927311074926855</v>
      </c>
      <c r="J26" s="31">
        <f>+F26/D26</f>
        <v>0.17855961068802612</v>
      </c>
      <c r="K26" s="32">
        <f>+G26/D26</f>
        <v>0.17855961068802612</v>
      </c>
    </row>
    <row r="27" spans="1:11" ht="8.25" customHeight="1">
      <c r="A27" s="12"/>
      <c r="B27" s="53"/>
      <c r="C27" s="38"/>
      <c r="D27" s="38"/>
      <c r="E27" s="38"/>
      <c r="F27" s="38"/>
      <c r="G27" s="38"/>
      <c r="H27" s="29"/>
      <c r="I27" s="30"/>
      <c r="J27" s="30"/>
      <c r="K27" s="33"/>
    </row>
    <row r="28" spans="1:11" ht="19.5" customHeight="1">
      <c r="A28" s="11" t="s">
        <v>5</v>
      </c>
      <c r="B28" s="51" t="s">
        <v>3</v>
      </c>
      <c r="C28" s="37">
        <v>109465000000</v>
      </c>
      <c r="D28" s="37">
        <v>109465000000</v>
      </c>
      <c r="E28" s="37">
        <v>92246789752.29</v>
      </c>
      <c r="F28" s="37">
        <v>2299999999.76</v>
      </c>
      <c r="G28" s="37">
        <v>2299999999.76</v>
      </c>
      <c r="H28" s="26">
        <f>+D28-E28</f>
        <v>17218210247.710007</v>
      </c>
      <c r="I28" s="27">
        <f>+E28/D28</f>
        <v>0.8427057941103548</v>
      </c>
      <c r="J28" s="27">
        <f>+F28/D28</f>
        <v>0.021011282142785366</v>
      </c>
      <c r="K28" s="28">
        <f>+G28/D28</f>
        <v>0.021011282142785366</v>
      </c>
    </row>
    <row r="29" spans="1:11" ht="10.5" customHeight="1">
      <c r="A29" s="15"/>
      <c r="B29" s="54"/>
      <c r="C29" s="41"/>
      <c r="D29" s="41"/>
      <c r="E29" s="41" t="s">
        <v>28</v>
      </c>
      <c r="F29" s="41"/>
      <c r="G29" s="41"/>
      <c r="H29" s="29"/>
      <c r="I29" s="30"/>
      <c r="J29" s="30"/>
      <c r="K29" s="33"/>
    </row>
    <row r="30" spans="1:11" ht="19.5" customHeight="1" thickBot="1">
      <c r="A30" s="13" t="s">
        <v>6</v>
      </c>
      <c r="B30" s="55" t="s">
        <v>7</v>
      </c>
      <c r="C30" s="43">
        <f>+C22+C28</f>
        <v>458619111598</v>
      </c>
      <c r="D30" s="43">
        <f>+D22+D28</f>
        <v>458619111598</v>
      </c>
      <c r="E30" s="43">
        <f>+E22+E28</f>
        <v>313051131268.39</v>
      </c>
      <c r="F30" s="43">
        <f>+F22+F28</f>
        <v>73657861250.23999</v>
      </c>
      <c r="G30" s="43">
        <f>+G22+G28</f>
        <v>73657861250.23999</v>
      </c>
      <c r="H30" s="34">
        <f>+D30-E30</f>
        <v>145567980329.61</v>
      </c>
      <c r="I30" s="35">
        <f>+E30/D30</f>
        <v>0.6825950409646103</v>
      </c>
      <c r="J30" s="35">
        <f>+F30/D30</f>
        <v>0.1606079192678834</v>
      </c>
      <c r="K30" s="36">
        <f>+G30/D30</f>
        <v>0.1606079192678834</v>
      </c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97" t="s">
        <v>27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2.75" customHeight="1">
      <c r="A33" s="97" t="s">
        <v>30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ht="23.25" customHeight="1" thickBot="1">
      <c r="A34" s="4"/>
      <c r="B34" s="4"/>
      <c r="C34" s="5"/>
      <c r="D34" s="5"/>
      <c r="E34" s="5"/>
      <c r="F34" s="5"/>
      <c r="G34" s="5"/>
      <c r="H34" s="22"/>
      <c r="I34" s="22"/>
      <c r="J34" s="22"/>
      <c r="K34" s="22"/>
    </row>
    <row r="35" spans="1:11" ht="54" customHeight="1" thickBot="1">
      <c r="A35" s="62"/>
      <c r="B35" s="63" t="s">
        <v>8</v>
      </c>
      <c r="C35" s="64" t="s">
        <v>25</v>
      </c>
      <c r="D35" s="64" t="s">
        <v>12</v>
      </c>
      <c r="E35" s="64" t="s">
        <v>20</v>
      </c>
      <c r="F35" s="64" t="s">
        <v>24</v>
      </c>
      <c r="G35" s="85" t="s">
        <v>21</v>
      </c>
      <c r="H35" s="75" t="s">
        <v>13</v>
      </c>
      <c r="I35" s="66" t="s">
        <v>16</v>
      </c>
      <c r="J35" s="67" t="s">
        <v>14</v>
      </c>
      <c r="K35" s="68" t="s">
        <v>15</v>
      </c>
    </row>
    <row r="36" spans="1:11" ht="12" customHeight="1">
      <c r="A36" s="76"/>
      <c r="B36" s="77"/>
      <c r="C36" s="78"/>
      <c r="D36" s="79"/>
      <c r="E36" s="79"/>
      <c r="F36" s="79"/>
      <c r="G36" s="86"/>
      <c r="H36" s="80"/>
      <c r="I36" s="80"/>
      <c r="J36" s="80"/>
      <c r="K36" s="95"/>
    </row>
    <row r="37" spans="1:11" ht="19.5" customHeight="1">
      <c r="A37" s="16" t="s">
        <v>4</v>
      </c>
      <c r="B37" s="56" t="s">
        <v>0</v>
      </c>
      <c r="C37" s="37">
        <f aca="true" t="shared" si="1" ref="C37:H37">+C38+C39+C40</f>
        <v>13904530000</v>
      </c>
      <c r="D37" s="37">
        <f t="shared" si="1"/>
        <v>13904530000</v>
      </c>
      <c r="E37" s="37">
        <f t="shared" si="1"/>
        <v>3645688769.84</v>
      </c>
      <c r="F37" s="37">
        <f t="shared" si="1"/>
        <v>2878679684.3900003</v>
      </c>
      <c r="G37" s="87">
        <f t="shared" si="1"/>
        <v>2834200039.8599997</v>
      </c>
      <c r="H37" s="37">
        <f t="shared" si="1"/>
        <v>10258841230.16</v>
      </c>
      <c r="I37" s="27">
        <f>+E37/D37</f>
        <v>0.26219431867456144</v>
      </c>
      <c r="J37" s="27">
        <f>+F37/D37</f>
        <v>0.20703178635955335</v>
      </c>
      <c r="K37" s="28">
        <f>+G37/D37</f>
        <v>0.20383285446253843</v>
      </c>
    </row>
    <row r="38" spans="1:11" ht="19.5" customHeight="1">
      <c r="A38" s="18"/>
      <c r="B38" s="49" t="s">
        <v>1</v>
      </c>
      <c r="C38" s="38">
        <v>10984937657</v>
      </c>
      <c r="D38" s="38">
        <v>10984937657</v>
      </c>
      <c r="E38" s="38">
        <v>2612736123.36</v>
      </c>
      <c r="F38" s="38">
        <v>2537709382.36</v>
      </c>
      <c r="G38" s="88">
        <v>2537709382.16</v>
      </c>
      <c r="H38" s="38">
        <f>+D38-E38</f>
        <v>8372201533.639999</v>
      </c>
      <c r="I38" s="31">
        <f>+E38/D38</f>
        <v>0.23784715079334748</v>
      </c>
      <c r="J38" s="31">
        <f>+F38/D38</f>
        <v>0.2310171856772332</v>
      </c>
      <c r="K38" s="32">
        <f>+G38/D38</f>
        <v>0.23101718565902643</v>
      </c>
    </row>
    <row r="39" spans="1:11" ht="19.5" customHeight="1">
      <c r="A39" s="18"/>
      <c r="B39" s="49" t="s">
        <v>2</v>
      </c>
      <c r="C39" s="38">
        <v>1773818000</v>
      </c>
      <c r="D39" s="38">
        <v>1773818000</v>
      </c>
      <c r="E39" s="38">
        <v>1032952646.48</v>
      </c>
      <c r="F39" s="38">
        <v>340970302.03</v>
      </c>
      <c r="G39" s="88">
        <v>296490657.7</v>
      </c>
      <c r="H39" s="38">
        <f>+D39-E39</f>
        <v>740865353.52</v>
      </c>
      <c r="I39" s="31">
        <f>+E39/D39</f>
        <v>0.5823329374716009</v>
      </c>
      <c r="J39" s="31">
        <f>+F39/D39</f>
        <v>0.19222394971186446</v>
      </c>
      <c r="K39" s="32">
        <f>+G39/D39</f>
        <v>0.16714829689404437</v>
      </c>
    </row>
    <row r="40" spans="1:14" ht="18" customHeight="1">
      <c r="A40" s="12"/>
      <c r="B40" s="57" t="s">
        <v>9</v>
      </c>
      <c r="C40" s="38">
        <v>1145774343</v>
      </c>
      <c r="D40" s="38">
        <v>1145774343</v>
      </c>
      <c r="E40" s="38">
        <v>0</v>
      </c>
      <c r="F40" s="38">
        <v>0</v>
      </c>
      <c r="G40" s="88">
        <v>0</v>
      </c>
      <c r="H40" s="38">
        <f>+D40-E40</f>
        <v>1145774343</v>
      </c>
      <c r="I40" s="31">
        <f>+E40/D40</f>
        <v>0</v>
      </c>
      <c r="J40" s="31">
        <v>0</v>
      </c>
      <c r="K40" s="32">
        <v>0</v>
      </c>
      <c r="N40" s="1"/>
    </row>
    <row r="41" spans="1:11" ht="19.5" customHeight="1">
      <c r="A41" s="16" t="s">
        <v>5</v>
      </c>
      <c r="B41" s="48" t="s">
        <v>3</v>
      </c>
      <c r="C41" s="37">
        <v>4072000000</v>
      </c>
      <c r="D41" s="37">
        <v>4072000000</v>
      </c>
      <c r="E41" s="37">
        <v>2621539948.22</v>
      </c>
      <c r="F41" s="37">
        <v>402633144.74</v>
      </c>
      <c r="G41" s="87">
        <v>173949107.87</v>
      </c>
      <c r="H41" s="37">
        <f>+D41-E41</f>
        <v>1450460051.7800002</v>
      </c>
      <c r="I41" s="27">
        <f>+E41/D41</f>
        <v>0.6437966474017681</v>
      </c>
      <c r="J41" s="27">
        <f>+F41/D41</f>
        <v>0.09887847365913556</v>
      </c>
      <c r="K41" s="28">
        <f>+G41/D41</f>
        <v>0.04271834672642436</v>
      </c>
    </row>
    <row r="42" spans="1:11" ht="9.75" customHeight="1">
      <c r="A42" s="6"/>
      <c r="B42" s="58"/>
      <c r="C42" s="42"/>
      <c r="D42" s="42"/>
      <c r="E42" s="42" t="s">
        <v>28</v>
      </c>
      <c r="F42" s="42"/>
      <c r="G42" s="89"/>
      <c r="H42" s="38"/>
      <c r="I42" s="31"/>
      <c r="J42" s="31"/>
      <c r="K42" s="32"/>
    </row>
    <row r="43" spans="1:11" ht="19.5" customHeight="1" thickBot="1">
      <c r="A43" s="17" t="s">
        <v>6</v>
      </c>
      <c r="B43" s="50" t="s">
        <v>7</v>
      </c>
      <c r="C43" s="43">
        <f>+C37+C41</f>
        <v>17976530000</v>
      </c>
      <c r="D43" s="43">
        <f>+D37+D41</f>
        <v>17976530000</v>
      </c>
      <c r="E43" s="43">
        <f>+E37+E41</f>
        <v>6267228718.059999</v>
      </c>
      <c r="F43" s="43">
        <f>+F37+F41</f>
        <v>3281312829.13</v>
      </c>
      <c r="G43" s="90">
        <f>+G37+G41</f>
        <v>3008149147.7299995</v>
      </c>
      <c r="H43" s="43">
        <f>+D43-E43</f>
        <v>11709301281.94</v>
      </c>
      <c r="I43" s="35">
        <f>+E43/D43</f>
        <v>0.34863395316337464</v>
      </c>
      <c r="J43" s="35">
        <f>+F43/D43</f>
        <v>0.1825331601332404</v>
      </c>
      <c r="K43" s="36">
        <f>+G43/D43</f>
        <v>0.16733758671612373</v>
      </c>
    </row>
    <row r="44" ht="12.75">
      <c r="C44" s="1"/>
    </row>
    <row r="45" spans="1:13" ht="15">
      <c r="A45" s="91" t="s">
        <v>32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2"/>
      <c r="M45" s="92"/>
    </row>
    <row r="46" spans="1:13" ht="15">
      <c r="A46" s="91" t="s">
        <v>33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2"/>
      <c r="M46" s="92"/>
    </row>
    <row r="47" spans="1:13" ht="15">
      <c r="A47" s="91" t="s">
        <v>34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2"/>
      <c r="M47" s="92"/>
    </row>
    <row r="48" spans="1:13" ht="1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50" ht="12.75">
      <c r="H50" s="24"/>
    </row>
    <row r="51" ht="12.75">
      <c r="H51" s="24"/>
    </row>
    <row r="52" ht="12.75">
      <c r="H52" s="1"/>
    </row>
  </sheetData>
  <sheetProtection/>
  <mergeCells count="6">
    <mergeCell ref="A2:K2"/>
    <mergeCell ref="A1:K1"/>
    <mergeCell ref="A16:K16"/>
    <mergeCell ref="A17:K17"/>
    <mergeCell ref="A33:K33"/>
    <mergeCell ref="A32:K32"/>
  </mergeCells>
  <printOptions horizontalCentered="1"/>
  <pageMargins left="0.5905511811023623" right="0" top="0.5905511811023623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2018-04-03T21:41:12Z</cp:lastPrinted>
  <dcterms:created xsi:type="dcterms:W3CDTF">2011-02-09T13:24:23Z</dcterms:created>
  <dcterms:modified xsi:type="dcterms:W3CDTF">2018-04-03T21:41:29Z</dcterms:modified>
  <cp:category/>
  <cp:version/>
  <cp:contentType/>
  <cp:contentStatus/>
</cp:coreProperties>
</file>