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<sst xmlns="http://schemas.openxmlformats.org/spreadsheetml/2006/main" count="78" uniqueCount="41">
  <si>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</si>
  <si>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</si>
  <si>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</si>
  <si>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</si>
  <si>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</si>
  <si>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</si>
  <si>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</si>
  <si>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</si>
  <si>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</si>
  <si>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</si>
  <si>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</si>
  <si>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</si>
  <si>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</si>
  <si>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</si>
  <si>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</si>
  <si>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</si>
  <si>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</si>
  <si>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</si>
  <si>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</si>
  <si>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</si>
  <si>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</si>
  <si>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</si>
  <si>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</si>
  <si>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</si>
  <si>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</si>
  <si>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</si>
  <si>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</si>
  <si>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</si>
  <si>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</si>
  <si>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</si>
  <si>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</si>
  <si>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</si>
  <si>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</si>
  <si>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APLAZAMIENTOS Y BLOQUEOS</t>
  </si>
  <si>
    <t>INFORME DE EJECUCIÓN PRESUPUESTAL ACUMULADA JULIO 31 DE 2018</t>
  </si>
  <si>
    <t>APLAZAMIENTOS (Decreto 662 del 17 de Abril de 2018)</t>
  </si>
  <si>
    <t>APROPIACION VIGENTE DESPUES DE  APLAZAMIENTOS ($)</t>
  </si>
  <si>
    <t>APR.BLOQUEADA ($)</t>
  </si>
  <si>
    <t>APROPIACIÓN VIGENTE DESPUES DE BLOQUEOS ($)</t>
  </si>
  <si>
    <t>FECHA DE GENERACIÓN: AGOSTO 01 DE 2018</t>
  </si>
  <si>
    <t>APR. APLAZADA Y BLOQUEADA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</si>
</sst>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7" fillId="33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13" fillId="33" borderId="15" xfId="0" applyFont="1" applyFill="1" applyBorder="1" applyAlignment="1">
      <alignment horizontal="left" vertical="center"/>
    </xf>
    <xf numFmtId="4" fontId="7" fillId="33" borderId="15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0" fontId="62" fillId="34" borderId="17" xfId="0" applyFont="1" applyFill="1" applyBorder="1" applyAlignment="1">
      <alignment/>
    </xf>
    <xf numFmtId="0" fontId="63" fillId="35" borderId="18" xfId="0" applyFont="1" applyFill="1" applyBorder="1" applyAlignment="1">
      <alignment horizontal="center" vertical="center"/>
    </xf>
    <xf numFmtId="4" fontId="63" fillId="36" borderId="18" xfId="0" applyNumberFormat="1" applyFont="1" applyFill="1" applyBorder="1" applyAlignment="1">
      <alignment horizontal="center" vertical="justify" wrapText="1"/>
    </xf>
    <xf numFmtId="0" fontId="63" fillId="37" borderId="18" xfId="0" applyFont="1" applyFill="1" applyBorder="1" applyAlignment="1">
      <alignment horizontal="center" vertical="justify" wrapText="1"/>
    </xf>
    <xf numFmtId="4" fontId="63" fillId="38" borderId="18" xfId="0" applyNumberFormat="1" applyFont="1" applyFill="1" applyBorder="1" applyAlignment="1">
      <alignment horizontal="center" vertical="justify" wrapText="1"/>
    </xf>
    <xf numFmtId="0" fontId="63" fillId="39" borderId="19" xfId="0" applyFont="1" applyFill="1" applyBorder="1" applyAlignment="1">
      <alignment horizontal="center" vertical="justify" wrapText="1"/>
    </xf>
    <xf numFmtId="0" fontId="61" fillId="40" borderId="18" xfId="0" applyFont="1" applyFill="1" applyBorder="1" applyAlignment="1">
      <alignment horizontal="center" vertical="justify" wrapText="1"/>
    </xf>
    <xf numFmtId="0" fontId="61" fillId="41" borderId="18" xfId="0" applyFont="1" applyFill="1" applyBorder="1" applyAlignment="1">
      <alignment horizontal="center" vertical="justify"/>
    </xf>
    <xf numFmtId="0" fontId="0" fillId="0" borderId="20" xfId="0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right" vertical="center" wrapText="1"/>
    </xf>
    <xf numFmtId="10" fontId="61" fillId="33" borderId="15" xfId="0" applyNumberFormat="1" applyFont="1" applyFill="1" applyBorder="1" applyAlignment="1">
      <alignment horizontal="right" vertical="center" wrapText="1"/>
    </xf>
    <xf numFmtId="0" fontId="62" fillId="42" borderId="17" xfId="0" applyFont="1" applyFill="1" applyBorder="1" applyAlignment="1">
      <alignment/>
    </xf>
    <xf numFmtId="0" fontId="63" fillId="43" borderId="18" xfId="0" applyFont="1" applyFill="1" applyBorder="1" applyAlignment="1">
      <alignment horizontal="center" vertical="center"/>
    </xf>
    <xf numFmtId="0" fontId="63" fillId="44" borderId="19" xfId="0" applyFont="1" applyFill="1" applyBorder="1" applyAlignment="1">
      <alignment horizontal="center" vertical="justify" wrapText="1"/>
    </xf>
    <xf numFmtId="0" fontId="61" fillId="45" borderId="18" xfId="0" applyFont="1" applyFill="1" applyBorder="1" applyAlignment="1">
      <alignment horizontal="center" vertical="justify" wrapText="1"/>
    </xf>
    <xf numFmtId="0" fontId="61" fillId="46" borderId="18" xfId="0" applyFont="1" applyFill="1" applyBorder="1" applyAlignment="1">
      <alignment horizontal="center" vertical="justify"/>
    </xf>
    <xf numFmtId="0" fontId="6" fillId="0" borderId="21" xfId="0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4" fontId="7" fillId="33" borderId="23" xfId="0" applyNumberFormat="1" applyFont="1" applyFill="1" applyBorder="1" applyAlignment="1">
      <alignment horizontal="right" vertical="center" wrapText="1"/>
    </xf>
    <xf numFmtId="4" fontId="63" fillId="47" borderId="24" xfId="0" applyNumberFormat="1" applyFont="1" applyFill="1" applyBorder="1" applyAlignment="1">
      <alignment horizontal="center" vertical="justify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/>
    </xf>
    <xf numFmtId="0" fontId="61" fillId="48" borderId="24" xfId="0" applyFont="1" applyFill="1" applyBorder="1" applyAlignment="1">
      <alignment horizontal="center" vertical="justify"/>
    </xf>
    <xf numFmtId="4" fontId="9" fillId="0" borderId="13" xfId="0" applyNumberFormat="1" applyFont="1" applyBorder="1" applyAlignment="1">
      <alignment/>
    </xf>
    <xf numFmtId="10" fontId="7" fillId="33" borderId="14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Fill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center" wrapText="1"/>
    </xf>
    <xf numFmtId="10" fontId="7" fillId="33" borderId="16" xfId="0" applyNumberFormat="1" applyFont="1" applyFill="1" applyBorder="1" applyAlignment="1">
      <alignment horizontal="right" vertical="center" wrapText="1"/>
    </xf>
    <xf numFmtId="0" fontId="61" fillId="49" borderId="24" xfId="0" applyFont="1" applyFill="1" applyBorder="1" applyAlignment="1">
      <alignment horizontal="center" vertical="justify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0" fontId="5" fillId="33" borderId="14" xfId="0" applyNumberFormat="1" applyFont="1" applyFill="1" applyBorder="1" applyAlignment="1">
      <alignment horizontal="right" vertical="center" wrapText="1"/>
    </xf>
    <xf numFmtId="10" fontId="0" fillId="0" borderId="14" xfId="0" applyNumberFormat="1" applyFont="1" applyFill="1" applyBorder="1" applyAlignment="1">
      <alignment horizontal="right" vertical="center" wrapText="1"/>
    </xf>
    <xf numFmtId="10" fontId="5" fillId="0" borderId="14" xfId="0" applyNumberFormat="1" applyFont="1" applyFill="1" applyBorder="1" applyAlignment="1">
      <alignment horizontal="right" vertical="center" wrapText="1"/>
    </xf>
    <xf numFmtId="10" fontId="5" fillId="33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7">
      <selection activeCell="J25" sqref="J25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4" width="17.140625" style="0" customWidth="1"/>
    <col min="5" max="5" width="15.281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  <col min="15" max="15" width="17.421875" style="0" bestFit="1" customWidth="1"/>
  </cols>
  <sheetData>
    <row r="1" spans="1:14" ht="18">
      <c r="A1" s="85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4" t="s">
        <v>29</v>
      </c>
    </row>
    <row r="2" spans="1:13" ht="18">
      <c r="A2" s="85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2"/>
    </row>
    <row r="4" spans="3:14" ht="20.25" customHeight="1" thickBot="1">
      <c r="C4" s="1"/>
      <c r="D4" s="1"/>
      <c r="E4" s="1"/>
      <c r="F4" s="1"/>
      <c r="G4" s="1"/>
      <c r="H4" s="1"/>
      <c r="I4" s="1"/>
      <c r="J4" s="90" t="s">
        <v>39</v>
      </c>
      <c r="K4" s="90"/>
      <c r="L4" s="90"/>
      <c r="M4" s="90"/>
      <c r="N4" s="52"/>
    </row>
    <row r="5" spans="1:13" ht="51.75" customHeight="1" thickBot="1" thickTop="1">
      <c r="A5" s="57"/>
      <c r="B5" s="58" t="s">
        <v>8</v>
      </c>
      <c r="C5" s="59" t="s">
        <v>25</v>
      </c>
      <c r="D5" s="60" t="s">
        <v>12</v>
      </c>
      <c r="E5" s="61" t="s">
        <v>40</v>
      </c>
      <c r="F5" s="61" t="s">
        <v>33</v>
      </c>
      <c r="G5" s="60" t="s">
        <v>19</v>
      </c>
      <c r="H5" s="60" t="s">
        <v>17</v>
      </c>
      <c r="I5" s="60" t="s">
        <v>22</v>
      </c>
      <c r="J5" s="62" t="s">
        <v>13</v>
      </c>
      <c r="K5" s="63" t="s">
        <v>16</v>
      </c>
      <c r="L5" s="64" t="s">
        <v>14</v>
      </c>
      <c r="M5" s="97" t="s">
        <v>15</v>
      </c>
    </row>
    <row r="6" spans="1:13" ht="10.5" customHeight="1">
      <c r="A6" s="65"/>
      <c r="B6" s="38"/>
      <c r="C6" s="38"/>
      <c r="D6" s="44"/>
      <c r="E6" s="44"/>
      <c r="F6" s="44"/>
      <c r="G6" s="44"/>
      <c r="H6" s="44"/>
      <c r="I6" s="44"/>
      <c r="J6" s="37"/>
      <c r="K6" s="44"/>
      <c r="L6" s="44"/>
      <c r="M6" s="99"/>
    </row>
    <row r="7" spans="1:13" ht="23.25" customHeight="1">
      <c r="A7" s="66" t="s">
        <v>4</v>
      </c>
      <c r="B7" s="25" t="s">
        <v>0</v>
      </c>
      <c r="C7" s="16">
        <f>+C23+C39</f>
        <v>363058641598</v>
      </c>
      <c r="D7" s="16">
        <f aca="true" t="shared" si="0" ref="D7:I7">SUM(D8:D11)</f>
        <v>363058641598</v>
      </c>
      <c r="E7" s="16">
        <f t="shared" si="0"/>
        <v>3386116931</v>
      </c>
      <c r="F7" s="16">
        <f t="shared" si="0"/>
        <v>359672524667</v>
      </c>
      <c r="G7" s="16">
        <f t="shared" si="0"/>
        <v>297188943270.3</v>
      </c>
      <c r="H7" s="16">
        <f t="shared" si="0"/>
        <v>217081078405.5</v>
      </c>
      <c r="I7" s="16">
        <f t="shared" si="0"/>
        <v>196894701440.40997</v>
      </c>
      <c r="J7" s="6">
        <f>+F7-G7</f>
        <v>62483581396.70001</v>
      </c>
      <c r="K7" s="22">
        <f>+G7/F7</f>
        <v>0.8262764678660124</v>
      </c>
      <c r="L7" s="22">
        <f>+H7/F7</f>
        <v>0.6035520188996444</v>
      </c>
      <c r="M7" s="100">
        <f>+I7/F7</f>
        <v>0.5474276958538976</v>
      </c>
    </row>
    <row r="8" spans="1:13" ht="21.75" customHeight="1">
      <c r="A8" s="67"/>
      <c r="B8" s="26" t="s">
        <v>1</v>
      </c>
      <c r="C8" s="17">
        <f>+C24+C40</f>
        <v>54176937657</v>
      </c>
      <c r="D8" s="17">
        <f aca="true" t="shared" si="1" ref="D8:I9">+D24+D40</f>
        <v>55236595069</v>
      </c>
      <c r="E8" s="17">
        <f aca="true" t="shared" si="2" ref="E8:G10">+E24+E40</f>
        <v>0</v>
      </c>
      <c r="F8" s="17">
        <f t="shared" si="2"/>
        <v>55236595069</v>
      </c>
      <c r="G8" s="17">
        <f t="shared" si="2"/>
        <v>33990367610.03</v>
      </c>
      <c r="H8" s="17">
        <f t="shared" si="1"/>
        <v>30421029797.62</v>
      </c>
      <c r="I8" s="17">
        <f t="shared" si="1"/>
        <v>30260950999.62</v>
      </c>
      <c r="J8" s="35">
        <f>+F8-G8</f>
        <v>21246227458.97</v>
      </c>
      <c r="K8" s="36">
        <f>+G8/F8</f>
        <v>0.6153595739847865</v>
      </c>
      <c r="L8" s="36">
        <f>+H8/F8</f>
        <v>0.5507404965787428</v>
      </c>
      <c r="M8" s="101">
        <f>+I8/F8</f>
        <v>0.5478424396329801</v>
      </c>
    </row>
    <row r="9" spans="1:13" ht="24" customHeight="1">
      <c r="A9" s="67"/>
      <c r="B9" s="26" t="s">
        <v>2</v>
      </c>
      <c r="C9" s="17">
        <f>+C25+C41</f>
        <v>30513168000</v>
      </c>
      <c r="D9" s="17">
        <f t="shared" si="1"/>
        <v>30513168000</v>
      </c>
      <c r="E9" s="17">
        <f t="shared" si="2"/>
        <v>0</v>
      </c>
      <c r="F9" s="17">
        <f t="shared" si="2"/>
        <v>30513168000</v>
      </c>
      <c r="G9" s="17">
        <f t="shared" si="2"/>
        <v>28727860712.02</v>
      </c>
      <c r="H9" s="17">
        <f t="shared" si="1"/>
        <v>24105965935.489998</v>
      </c>
      <c r="I9" s="17">
        <f t="shared" si="1"/>
        <v>23776584849.01</v>
      </c>
      <c r="J9" s="35">
        <f>+F9-G9</f>
        <v>1785307287.9799995</v>
      </c>
      <c r="K9" s="36">
        <f>+G9/F9</f>
        <v>0.9414905955363272</v>
      </c>
      <c r="L9" s="36">
        <f>+H9/F9</f>
        <v>0.7900184581125761</v>
      </c>
      <c r="M9" s="101">
        <f>+I9/F9</f>
        <v>0.7792237387153638</v>
      </c>
    </row>
    <row r="10" spans="1:13" ht="25.5" customHeight="1">
      <c r="A10" s="67"/>
      <c r="B10" s="26" t="s">
        <v>9</v>
      </c>
      <c r="C10" s="17">
        <f>+C26+C42</f>
        <v>86450827845</v>
      </c>
      <c r="D10" s="17">
        <f>+D26+D42</f>
        <v>85391170433</v>
      </c>
      <c r="E10" s="17">
        <f t="shared" si="2"/>
        <v>3386116931</v>
      </c>
      <c r="F10" s="17">
        <f t="shared" si="2"/>
        <v>82005053502</v>
      </c>
      <c r="G10" s="17">
        <f t="shared" si="2"/>
        <v>42553006852.25</v>
      </c>
      <c r="H10" s="17">
        <f>+H26+H42</f>
        <v>42309946027.67</v>
      </c>
      <c r="I10" s="17">
        <f>+I26+I42</f>
        <v>42309946027.67</v>
      </c>
      <c r="J10" s="35">
        <f>+F10-G10</f>
        <v>39452046649.75</v>
      </c>
      <c r="K10" s="36">
        <f>+G10/F10</f>
        <v>0.5189071287077714</v>
      </c>
      <c r="L10" s="36">
        <f>+H10/F10</f>
        <v>0.5159431549744445</v>
      </c>
      <c r="M10" s="101">
        <f>+I10/F10</f>
        <v>0.5159431549744445</v>
      </c>
    </row>
    <row r="11" spans="1:13" ht="24.75" customHeight="1">
      <c r="A11" s="67"/>
      <c r="B11" s="26" t="s">
        <v>10</v>
      </c>
      <c r="C11" s="17">
        <f aca="true" t="shared" si="3" ref="C11:I11">+C27</f>
        <v>191917708096</v>
      </c>
      <c r="D11" s="17">
        <f t="shared" si="3"/>
        <v>191917708096</v>
      </c>
      <c r="E11" s="17">
        <f>+E27</f>
        <v>0</v>
      </c>
      <c r="F11" s="17">
        <f>+F27</f>
        <v>191917708096</v>
      </c>
      <c r="G11" s="17">
        <f>+G27</f>
        <v>191917708096</v>
      </c>
      <c r="H11" s="17">
        <f t="shared" si="3"/>
        <v>120244136644.72</v>
      </c>
      <c r="I11" s="17">
        <f t="shared" si="3"/>
        <v>100547219564.11</v>
      </c>
      <c r="J11" s="35">
        <f>+F11-G11</f>
        <v>0</v>
      </c>
      <c r="K11" s="36">
        <f>+G11/F11</f>
        <v>1</v>
      </c>
      <c r="L11" s="36">
        <f>+H11/F11</f>
        <v>0.6265400824012142</v>
      </c>
      <c r="M11" s="101">
        <f>+I11/F11</f>
        <v>0.5239079841127262</v>
      </c>
    </row>
    <row r="12" spans="1:13" ht="6.75" customHeight="1">
      <c r="A12" s="67"/>
      <c r="B12" s="18"/>
      <c r="C12" s="17"/>
      <c r="D12" s="17"/>
      <c r="E12" s="17"/>
      <c r="F12" s="17"/>
      <c r="G12" s="17"/>
      <c r="H12" s="17"/>
      <c r="I12" s="17"/>
      <c r="J12" s="7"/>
      <c r="K12" s="5"/>
      <c r="L12" s="23"/>
      <c r="M12" s="102"/>
    </row>
    <row r="13" spans="1:13" ht="37.5" customHeight="1">
      <c r="A13" s="68" t="s">
        <v>5</v>
      </c>
      <c r="B13" s="25" t="s">
        <v>3</v>
      </c>
      <c r="C13" s="16">
        <f aca="true" t="shared" si="4" ref="C13:I13">+C29+C43</f>
        <v>113537000000</v>
      </c>
      <c r="D13" s="16">
        <f t="shared" si="4"/>
        <v>113537000000</v>
      </c>
      <c r="E13" s="16">
        <f t="shared" si="4"/>
        <v>3800000000</v>
      </c>
      <c r="F13" s="16">
        <f>+F29+F43</f>
        <v>109737000000</v>
      </c>
      <c r="G13" s="16">
        <f t="shared" si="4"/>
        <v>104321170796.13</v>
      </c>
      <c r="H13" s="16">
        <f t="shared" si="4"/>
        <v>29394543235.98</v>
      </c>
      <c r="I13" s="16">
        <f t="shared" si="4"/>
        <v>20312775642.87</v>
      </c>
      <c r="J13" s="6">
        <f>+F13-G13</f>
        <v>5415829203.869995</v>
      </c>
      <c r="K13" s="22">
        <f>+G13/F13</f>
        <v>0.9506471909759698</v>
      </c>
      <c r="L13" s="22">
        <f>+H13/F13</f>
        <v>0.2678635577424205</v>
      </c>
      <c r="M13" s="100">
        <f>+I13/F13</f>
        <v>0.18510416398179283</v>
      </c>
    </row>
    <row r="14" spans="1:13" ht="11.25" customHeight="1">
      <c r="A14" s="69"/>
      <c r="B14" s="19"/>
      <c r="C14" s="20"/>
      <c r="D14" s="21"/>
      <c r="E14" s="21"/>
      <c r="F14" s="21"/>
      <c r="G14" s="21"/>
      <c r="H14" s="21"/>
      <c r="I14" s="21"/>
      <c r="J14" s="7"/>
      <c r="K14" s="5"/>
      <c r="L14" s="5"/>
      <c r="M14" s="102"/>
    </row>
    <row r="15" spans="1:13" ht="19.5" customHeight="1" thickBot="1">
      <c r="A15" s="70" t="s">
        <v>6</v>
      </c>
      <c r="B15" s="53" t="s">
        <v>7</v>
      </c>
      <c r="C15" s="54">
        <f>+C31+C45</f>
        <v>476595641598</v>
      </c>
      <c r="D15" s="54">
        <f>+D7+D13</f>
        <v>476595641598</v>
      </c>
      <c r="E15" s="54">
        <f>+E7+E13</f>
        <v>7186116931</v>
      </c>
      <c r="F15" s="54">
        <f>+F31+F45</f>
        <v>469409524667</v>
      </c>
      <c r="G15" s="54">
        <f>+G7+G13</f>
        <v>401510114066.43</v>
      </c>
      <c r="H15" s="54">
        <f>+H7+H13</f>
        <v>246475621641.48</v>
      </c>
      <c r="I15" s="54">
        <f>+I7+I13</f>
        <v>217207477083.27997</v>
      </c>
      <c r="J15" s="71">
        <f>+F15-G15</f>
        <v>67899410600.57001</v>
      </c>
      <c r="K15" s="72">
        <f>+G15/F15</f>
        <v>0.8553514425410563</v>
      </c>
      <c r="L15" s="72">
        <f>+H15/F15</f>
        <v>0.5250758851055063</v>
      </c>
      <c r="M15" s="103">
        <f>+I15/F15</f>
        <v>0.46272490366991886</v>
      </c>
    </row>
    <row r="16" spans="3:13" ht="9.75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87" t="s">
        <v>26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5" customHeight="1">
      <c r="A18" s="87" t="s">
        <v>34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1.25" customHeight="1" hidden="1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28.5" customHeight="1" thickBot="1">
      <c r="C20" s="1"/>
      <c r="D20" s="1"/>
      <c r="E20" s="1"/>
      <c r="F20" s="1"/>
      <c r="G20" s="1"/>
      <c r="H20" s="1"/>
      <c r="I20" s="2"/>
      <c r="J20" s="9"/>
      <c r="K20" s="9"/>
      <c r="L20" s="9"/>
      <c r="M20" s="9"/>
    </row>
    <row r="21" spans="1:13" ht="48.75" customHeight="1" thickBot="1" thickTop="1">
      <c r="A21" s="73"/>
      <c r="B21" s="74" t="s">
        <v>8</v>
      </c>
      <c r="C21" s="61" t="s">
        <v>25</v>
      </c>
      <c r="D21" s="61" t="s">
        <v>12</v>
      </c>
      <c r="E21" s="61" t="s">
        <v>35</v>
      </c>
      <c r="F21" s="61" t="s">
        <v>36</v>
      </c>
      <c r="G21" s="61" t="s">
        <v>19</v>
      </c>
      <c r="H21" s="61" t="s">
        <v>23</v>
      </c>
      <c r="I21" s="61" t="s">
        <v>18</v>
      </c>
      <c r="J21" s="75" t="s">
        <v>13</v>
      </c>
      <c r="K21" s="76" t="s">
        <v>16</v>
      </c>
      <c r="L21" s="77" t="s">
        <v>14</v>
      </c>
      <c r="M21" s="91" t="s">
        <v>15</v>
      </c>
    </row>
    <row r="22" spans="1:13" ht="13.5" customHeight="1">
      <c r="A22" s="65"/>
      <c r="B22" s="38"/>
      <c r="C22" s="39"/>
      <c r="D22" s="40"/>
      <c r="E22" s="40"/>
      <c r="F22" s="40"/>
      <c r="G22" s="40"/>
      <c r="H22" s="40"/>
      <c r="I22" s="40"/>
      <c r="J22" s="42"/>
      <c r="K22" s="43"/>
      <c r="L22" s="43"/>
      <c r="M22" s="92"/>
    </row>
    <row r="23" spans="1:13" ht="19.5" customHeight="1">
      <c r="A23" s="66" t="s">
        <v>4</v>
      </c>
      <c r="B23" s="27" t="s">
        <v>0</v>
      </c>
      <c r="C23" s="16">
        <f aca="true" t="shared" si="5" ref="C23:I23">SUM(C24:C27)</f>
        <v>349154111598</v>
      </c>
      <c r="D23" s="16">
        <f>SUM(D24:D27)</f>
        <v>349154111598</v>
      </c>
      <c r="E23" s="16">
        <f>SUM(E24:E27)</f>
        <v>3300000000</v>
      </c>
      <c r="F23" s="16">
        <f>+D23-E23</f>
        <v>345854111598</v>
      </c>
      <c r="G23" s="16">
        <f t="shared" si="5"/>
        <v>289107510774.01</v>
      </c>
      <c r="H23" s="16">
        <f t="shared" si="5"/>
        <v>209643559005.49</v>
      </c>
      <c r="I23" s="16">
        <f t="shared" si="5"/>
        <v>189457182040.4</v>
      </c>
      <c r="J23" s="11">
        <f>+F23-G23</f>
        <v>56746600823.98999</v>
      </c>
      <c r="K23" s="12">
        <f>+G23/F23</f>
        <v>0.8359233014122763</v>
      </c>
      <c r="L23" s="12">
        <f>+H23/F23</f>
        <v>0.606161823656927</v>
      </c>
      <c r="M23" s="93">
        <f>+I23/F23</f>
        <v>0.5477950837855402</v>
      </c>
    </row>
    <row r="24" spans="1:13" ht="19.5" customHeight="1">
      <c r="A24" s="67"/>
      <c r="B24" s="28" t="s">
        <v>1</v>
      </c>
      <c r="C24" s="17">
        <v>43192000000</v>
      </c>
      <c r="D24" s="17">
        <v>43192000000</v>
      </c>
      <c r="E24" s="17"/>
      <c r="F24" s="51">
        <f aca="true" t="shared" si="6" ref="F24:F31">+D24-E24</f>
        <v>43192000000</v>
      </c>
      <c r="G24" s="17">
        <v>27422591108.8</v>
      </c>
      <c r="H24" s="17">
        <v>23898294469.39</v>
      </c>
      <c r="I24" s="17">
        <v>23738215671.39</v>
      </c>
      <c r="J24" s="34">
        <f>+F24-G24</f>
        <v>15769408891.2</v>
      </c>
      <c r="K24" s="15">
        <f>+G24/F24</f>
        <v>0.6348997756251158</v>
      </c>
      <c r="L24" s="15">
        <f>+H24/F24</f>
        <v>0.5533037245181978</v>
      </c>
      <c r="M24" s="94">
        <f>+I24/F24</f>
        <v>0.5495975104507779</v>
      </c>
    </row>
    <row r="25" spans="1:13" ht="19.5" customHeight="1">
      <c r="A25" s="67"/>
      <c r="B25" s="28" t="s">
        <v>2</v>
      </c>
      <c r="C25" s="17">
        <v>28739350000</v>
      </c>
      <c r="D25" s="17">
        <v>28739350000</v>
      </c>
      <c r="E25" s="17"/>
      <c r="F25" s="51">
        <f t="shared" si="6"/>
        <v>28739350000</v>
      </c>
      <c r="G25" s="17">
        <v>27214204716.96</v>
      </c>
      <c r="H25" s="17">
        <v>23191181863.71</v>
      </c>
      <c r="I25" s="17">
        <v>22861800777.23</v>
      </c>
      <c r="J25" s="34">
        <f>+F25-G25</f>
        <v>1525145283.040001</v>
      </c>
      <c r="K25" s="15">
        <f>+G25/F25</f>
        <v>0.9469318101126156</v>
      </c>
      <c r="L25" s="15">
        <f>+H25/F25</f>
        <v>0.80694872583096</v>
      </c>
      <c r="M25" s="94">
        <f>+I25/F25</f>
        <v>0.7954877468429175</v>
      </c>
    </row>
    <row r="26" spans="1:13" ht="19.5" customHeight="1">
      <c r="A26" s="67"/>
      <c r="B26" s="28" t="s">
        <v>9</v>
      </c>
      <c r="C26" s="17">
        <v>85305053502</v>
      </c>
      <c r="D26" s="17">
        <v>85305053502</v>
      </c>
      <c r="E26" s="17">
        <v>3300000000</v>
      </c>
      <c r="F26" s="51">
        <f t="shared" si="6"/>
        <v>82005053502</v>
      </c>
      <c r="G26" s="17">
        <v>42553006852.25</v>
      </c>
      <c r="H26" s="17">
        <v>42309946027.67</v>
      </c>
      <c r="I26" s="17">
        <v>42309946027.67</v>
      </c>
      <c r="J26" s="34">
        <f>+F26-G26</f>
        <v>39452046649.75</v>
      </c>
      <c r="K26" s="15">
        <f>+G26/F26</f>
        <v>0.5189071287077714</v>
      </c>
      <c r="L26" s="15">
        <f>+H26/F26</f>
        <v>0.5159431549744445</v>
      </c>
      <c r="M26" s="94">
        <f>+I26/F26</f>
        <v>0.5159431549744445</v>
      </c>
    </row>
    <row r="27" spans="1:13" ht="19.5" customHeight="1">
      <c r="A27" s="67"/>
      <c r="B27" s="28" t="s">
        <v>10</v>
      </c>
      <c r="C27" s="17">
        <v>191917708096</v>
      </c>
      <c r="D27" s="17">
        <v>191917708096</v>
      </c>
      <c r="E27" s="17"/>
      <c r="F27" s="51">
        <f t="shared" si="6"/>
        <v>191917708096</v>
      </c>
      <c r="G27" s="17">
        <v>191917708096</v>
      </c>
      <c r="H27" s="17">
        <v>120244136644.72</v>
      </c>
      <c r="I27" s="17">
        <v>100547219564.11</v>
      </c>
      <c r="J27" s="34">
        <f>+F27-G27</f>
        <v>0</v>
      </c>
      <c r="K27" s="15">
        <f>+G27/F27</f>
        <v>1</v>
      </c>
      <c r="L27" s="15">
        <f>+H27/F27</f>
        <v>0.6265400824012142</v>
      </c>
      <c r="M27" s="94">
        <f>+I27/F27</f>
        <v>0.5239079841127262</v>
      </c>
    </row>
    <row r="28" spans="1:13" ht="8.25" customHeight="1">
      <c r="A28" s="67"/>
      <c r="B28" s="29"/>
      <c r="C28" s="17"/>
      <c r="D28" s="17"/>
      <c r="E28" s="17"/>
      <c r="F28" s="51"/>
      <c r="G28" s="17"/>
      <c r="H28" s="17"/>
      <c r="I28" s="17"/>
      <c r="J28" s="13"/>
      <c r="K28" s="14"/>
      <c r="L28" s="14"/>
      <c r="M28" s="95"/>
    </row>
    <row r="29" spans="1:13" ht="19.5" customHeight="1">
      <c r="A29" s="68" t="s">
        <v>5</v>
      </c>
      <c r="B29" s="27" t="s">
        <v>3</v>
      </c>
      <c r="C29" s="16">
        <v>109465000000</v>
      </c>
      <c r="D29" s="16">
        <v>109465000000</v>
      </c>
      <c r="E29" s="16">
        <v>3800000000</v>
      </c>
      <c r="F29" s="16">
        <f t="shared" si="6"/>
        <v>105665000000</v>
      </c>
      <c r="G29" s="16">
        <v>101186934960.91</v>
      </c>
      <c r="H29" s="16">
        <v>27919772096.5</v>
      </c>
      <c r="I29" s="16">
        <v>18866553807.39</v>
      </c>
      <c r="J29" s="11">
        <f>+F29-G29</f>
        <v>4478065039.089996</v>
      </c>
      <c r="K29" s="12">
        <f>+G29/F29</f>
        <v>0.9576201671405858</v>
      </c>
      <c r="L29" s="12">
        <f>+H29/F29</f>
        <v>0.26422914017413524</v>
      </c>
      <c r="M29" s="93">
        <f>+I29/F29</f>
        <v>0.17855064408640514</v>
      </c>
    </row>
    <row r="30" spans="1:13" ht="10.5" customHeight="1">
      <c r="A30" s="78"/>
      <c r="B30" s="30"/>
      <c r="C30" s="20"/>
      <c r="D30" s="20"/>
      <c r="E30" s="20"/>
      <c r="F30" s="51"/>
      <c r="G30" s="20" t="s">
        <v>28</v>
      </c>
      <c r="H30" s="20"/>
      <c r="I30" s="20"/>
      <c r="J30" s="13"/>
      <c r="K30" s="14"/>
      <c r="L30" s="14"/>
      <c r="M30" s="95"/>
    </row>
    <row r="31" spans="1:15" ht="19.5" customHeight="1" thickBot="1">
      <c r="A31" s="70" t="s">
        <v>6</v>
      </c>
      <c r="B31" s="79" t="s">
        <v>7</v>
      </c>
      <c r="C31" s="54">
        <f>+C23+C29</f>
        <v>458619111598</v>
      </c>
      <c r="D31" s="54">
        <f>+D23+D29</f>
        <v>458619111598</v>
      </c>
      <c r="E31" s="54">
        <f>+E23+E29</f>
        <v>7100000000</v>
      </c>
      <c r="F31" s="54">
        <f t="shared" si="6"/>
        <v>451519111598</v>
      </c>
      <c r="G31" s="54">
        <f>+G23+G29</f>
        <v>390294445734.92004</v>
      </c>
      <c r="H31" s="54">
        <f>+H23+H29</f>
        <v>237563331101.99</v>
      </c>
      <c r="I31" s="54">
        <f>+I23+I29</f>
        <v>208323735847.78998</v>
      </c>
      <c r="J31" s="80">
        <f>+F31-G31</f>
        <v>61224665863.079956</v>
      </c>
      <c r="K31" s="56">
        <f>+G31/F31</f>
        <v>0.8644029360210339</v>
      </c>
      <c r="L31" s="56">
        <f>+H31/F31</f>
        <v>0.5261423603116477</v>
      </c>
      <c r="M31" s="96">
        <f>+I31/F31</f>
        <v>0.4613840931572048</v>
      </c>
      <c r="O31" s="1"/>
    </row>
    <row r="32" spans="3:13" ht="13.5" thickTop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87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 customHeight="1">
      <c r="A34" s="87" t="s">
        <v>34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1.25" customHeight="1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3.25" customHeight="1" thickBot="1">
      <c r="A36" s="3"/>
      <c r="B36" s="3"/>
      <c r="C36" s="4"/>
      <c r="D36" s="4"/>
      <c r="E36" s="4"/>
      <c r="F36" s="4"/>
      <c r="G36" s="4"/>
      <c r="H36" s="4"/>
      <c r="I36" s="4"/>
      <c r="J36" s="8"/>
      <c r="K36" s="8"/>
      <c r="L36" s="8"/>
      <c r="M36" s="8"/>
    </row>
    <row r="37" spans="1:13" ht="54" customHeight="1" thickBot="1" thickTop="1">
      <c r="A37" s="57"/>
      <c r="B37" s="58" t="s">
        <v>8</v>
      </c>
      <c r="C37" s="59" t="s">
        <v>25</v>
      </c>
      <c r="D37" s="59" t="s">
        <v>12</v>
      </c>
      <c r="E37" s="61" t="s">
        <v>37</v>
      </c>
      <c r="F37" s="59" t="s">
        <v>38</v>
      </c>
      <c r="G37" s="59" t="s">
        <v>20</v>
      </c>
      <c r="H37" s="59" t="s">
        <v>24</v>
      </c>
      <c r="I37" s="81" t="s">
        <v>21</v>
      </c>
      <c r="J37" s="60" t="s">
        <v>13</v>
      </c>
      <c r="K37" s="63" t="s">
        <v>16</v>
      </c>
      <c r="L37" s="64" t="s">
        <v>14</v>
      </c>
      <c r="M37" s="97" t="s">
        <v>15</v>
      </c>
    </row>
    <row r="38" spans="1:13" ht="12" customHeight="1">
      <c r="A38" s="65"/>
      <c r="B38" s="38"/>
      <c r="C38" s="39"/>
      <c r="D38" s="40"/>
      <c r="E38" s="40"/>
      <c r="F38" s="40"/>
      <c r="G38" s="40"/>
      <c r="H38" s="40"/>
      <c r="I38" s="45"/>
      <c r="J38" s="41"/>
      <c r="K38" s="41"/>
      <c r="L38" s="41"/>
      <c r="M38" s="98"/>
    </row>
    <row r="39" spans="1:13" ht="19.5" customHeight="1">
      <c r="A39" s="82" t="s">
        <v>4</v>
      </c>
      <c r="B39" s="31" t="s">
        <v>0</v>
      </c>
      <c r="C39" s="16">
        <f aca="true" t="shared" si="7" ref="C39:I39">+C40+C41+C42</f>
        <v>13904530000</v>
      </c>
      <c r="D39" s="16">
        <f t="shared" si="7"/>
        <v>13904530000</v>
      </c>
      <c r="E39" s="16">
        <f t="shared" si="7"/>
        <v>86116931</v>
      </c>
      <c r="F39" s="16">
        <f>+D39-E39</f>
        <v>13818413069</v>
      </c>
      <c r="G39" s="16">
        <f t="shared" si="7"/>
        <v>8081432496.289999</v>
      </c>
      <c r="H39" s="16">
        <f t="shared" si="7"/>
        <v>7437519400.009999</v>
      </c>
      <c r="I39" s="46">
        <f t="shared" si="7"/>
        <v>7437519400.009999</v>
      </c>
      <c r="J39" s="16">
        <f>+D39-G39</f>
        <v>5823097503.710001</v>
      </c>
      <c r="K39" s="12">
        <f>+G39/D39</f>
        <v>0.5812086058493167</v>
      </c>
      <c r="L39" s="12">
        <f>+H39/D39</f>
        <v>0.5348990149260708</v>
      </c>
      <c r="M39" s="93">
        <f>+I39/D39</f>
        <v>0.5348990149260708</v>
      </c>
    </row>
    <row r="40" spans="1:13" ht="19.5" customHeight="1">
      <c r="A40" s="83"/>
      <c r="B40" s="26" t="s">
        <v>1</v>
      </c>
      <c r="C40" s="17">
        <v>10984937657</v>
      </c>
      <c r="D40" s="17">
        <v>12044595069</v>
      </c>
      <c r="E40" s="17">
        <v>0</v>
      </c>
      <c r="F40" s="51">
        <f>+D40-E40</f>
        <v>12044595069</v>
      </c>
      <c r="G40" s="17">
        <v>6567776501.23</v>
      </c>
      <c r="H40" s="17">
        <v>6522735328.23</v>
      </c>
      <c r="I40" s="47">
        <v>6522735328.23</v>
      </c>
      <c r="J40" s="51">
        <f aca="true" t="shared" si="8" ref="J40:J45">+D40-G40</f>
        <v>5476818567.77</v>
      </c>
      <c r="K40" s="14">
        <f aca="true" t="shared" si="9" ref="K40:K45">+G40/D40</f>
        <v>0.5452882777382808</v>
      </c>
      <c r="L40" s="14">
        <f aca="true" t="shared" si="10" ref="L40:L45">+H40/D40</f>
        <v>0.5415487437197462</v>
      </c>
      <c r="M40" s="95">
        <f aca="true" t="shared" si="11" ref="M40:M45">+I40/D40</f>
        <v>0.5415487437197462</v>
      </c>
    </row>
    <row r="41" spans="1:13" ht="19.5" customHeight="1">
      <c r="A41" s="83"/>
      <c r="B41" s="26" t="s">
        <v>2</v>
      </c>
      <c r="C41" s="17">
        <v>1773818000</v>
      </c>
      <c r="D41" s="17">
        <v>1773818000</v>
      </c>
      <c r="E41" s="17">
        <v>0</v>
      </c>
      <c r="F41" s="51">
        <f>+D41-E41</f>
        <v>1773818000</v>
      </c>
      <c r="G41" s="17">
        <v>1513655995.06</v>
      </c>
      <c r="H41" s="17">
        <v>914784071.78</v>
      </c>
      <c r="I41" s="47">
        <v>914784071.78</v>
      </c>
      <c r="J41" s="51">
        <f t="shared" si="8"/>
        <v>260162004.94000006</v>
      </c>
      <c r="K41" s="14">
        <f t="shared" si="9"/>
        <v>0.8533321880035043</v>
      </c>
      <c r="L41" s="14">
        <f t="shared" si="10"/>
        <v>0.5157147304740396</v>
      </c>
      <c r="M41" s="95">
        <f t="shared" si="11"/>
        <v>0.5157147304740396</v>
      </c>
    </row>
    <row r="42" spans="1:13" ht="18" customHeight="1">
      <c r="A42" s="67"/>
      <c r="B42" s="32" t="s">
        <v>9</v>
      </c>
      <c r="C42" s="17">
        <v>1145774343</v>
      </c>
      <c r="D42" s="17">
        <v>86116931</v>
      </c>
      <c r="E42" s="17">
        <v>86116931</v>
      </c>
      <c r="F42" s="51">
        <f>+D42-E42</f>
        <v>0</v>
      </c>
      <c r="G42" s="17">
        <v>0</v>
      </c>
      <c r="H42" s="17">
        <v>0</v>
      </c>
      <c r="I42" s="47">
        <v>0</v>
      </c>
      <c r="J42" s="51">
        <f t="shared" si="8"/>
        <v>86116931</v>
      </c>
      <c r="K42" s="14">
        <f t="shared" si="9"/>
        <v>0</v>
      </c>
      <c r="L42" s="14">
        <f t="shared" si="10"/>
        <v>0</v>
      </c>
      <c r="M42" s="95">
        <f t="shared" si="11"/>
        <v>0</v>
      </c>
    </row>
    <row r="43" spans="1:13" ht="19.5" customHeight="1">
      <c r="A43" s="82" t="s">
        <v>5</v>
      </c>
      <c r="B43" s="25" t="s">
        <v>3</v>
      </c>
      <c r="C43" s="16">
        <v>4072000000</v>
      </c>
      <c r="D43" s="16">
        <v>4072000000</v>
      </c>
      <c r="E43" s="16">
        <v>0</v>
      </c>
      <c r="F43" s="16">
        <f>+D43-E43</f>
        <v>4072000000</v>
      </c>
      <c r="G43" s="16">
        <v>3134235835.22</v>
      </c>
      <c r="H43" s="16">
        <v>1474771139.48</v>
      </c>
      <c r="I43" s="46">
        <v>1446221835.48</v>
      </c>
      <c r="J43" s="16">
        <f t="shared" si="8"/>
        <v>937764164.7800002</v>
      </c>
      <c r="K43" s="12">
        <f t="shared" si="9"/>
        <v>0.7697042817337917</v>
      </c>
      <c r="L43" s="12">
        <f t="shared" si="10"/>
        <v>0.36217365900785853</v>
      </c>
      <c r="M43" s="93">
        <f t="shared" si="11"/>
        <v>0.35516253327111985</v>
      </c>
    </row>
    <row r="44" spans="1:13" ht="9.75" customHeight="1">
      <c r="A44" s="69"/>
      <c r="B44" s="33"/>
      <c r="C44" s="21"/>
      <c r="D44" s="21"/>
      <c r="E44" s="21"/>
      <c r="F44" s="51"/>
      <c r="G44" s="21" t="s">
        <v>28</v>
      </c>
      <c r="H44" s="21"/>
      <c r="I44" s="48"/>
      <c r="J44" s="51"/>
      <c r="K44" s="14"/>
      <c r="L44" s="14"/>
      <c r="M44" s="95"/>
    </row>
    <row r="45" spans="1:13" ht="19.5" customHeight="1" thickBot="1">
      <c r="A45" s="84" t="s">
        <v>6</v>
      </c>
      <c r="B45" s="53" t="s">
        <v>7</v>
      </c>
      <c r="C45" s="54">
        <f aca="true" t="shared" si="12" ref="C45:I45">+C39+C43</f>
        <v>17976530000</v>
      </c>
      <c r="D45" s="54">
        <f t="shared" si="12"/>
        <v>17976530000</v>
      </c>
      <c r="E45" s="54">
        <f>+E39+E43</f>
        <v>86116931</v>
      </c>
      <c r="F45" s="54">
        <f>+D45-E45</f>
        <v>17890413069</v>
      </c>
      <c r="G45" s="54">
        <f t="shared" si="12"/>
        <v>11215668331.509998</v>
      </c>
      <c r="H45" s="54">
        <f t="shared" si="12"/>
        <v>8912290539.49</v>
      </c>
      <c r="I45" s="55">
        <f t="shared" si="12"/>
        <v>8883741235.49</v>
      </c>
      <c r="J45" s="54">
        <f t="shared" si="8"/>
        <v>6760861668.490002</v>
      </c>
      <c r="K45" s="56">
        <f t="shared" si="9"/>
        <v>0.6239061894319982</v>
      </c>
      <c r="L45" s="56">
        <f t="shared" si="10"/>
        <v>0.49577368599446053</v>
      </c>
      <c r="M45" s="96">
        <f t="shared" si="11"/>
        <v>0.4941855427877349</v>
      </c>
    </row>
    <row r="46" spans="3:8" ht="13.5" thickTop="1">
      <c r="C46" s="1"/>
      <c r="H46" s="1"/>
    </row>
    <row r="47" spans="1:15" ht="15">
      <c r="A47" s="49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50"/>
    </row>
    <row r="48" spans="1:15" ht="15">
      <c r="A48" s="49" t="s">
        <v>31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50"/>
    </row>
    <row r="49" spans="1:15" ht="15">
      <c r="A49" s="49" t="s">
        <v>32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/>
    </row>
    <row r="50" spans="1:15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2" ht="12.75">
      <c r="J52" s="10"/>
    </row>
    <row r="53" ht="12.75">
      <c r="J53" s="10"/>
    </row>
    <row r="54" ht="12.75">
      <c r="J54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984251968503937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2018-08-06T15:48:10Z</cp:lastPrinted>
  <dcterms:created xsi:type="dcterms:W3CDTF">2011-02-09T13:24:23Z</dcterms:created>
  <dcterms:modified xsi:type="dcterms:W3CDTF">2018-08-06T15:48:32Z</dcterms:modified>
  <cp:category/>
  <cp:version/>
  <cp:contentType/>
  <cp:contentStatus/>
</cp:coreProperties>
</file>