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ENERO\PDF\"/>
    </mc:Choice>
  </mc:AlternateContent>
  <bookViews>
    <workbookView xWindow="240" yWindow="120" windowWidth="18060" windowHeight="7050"/>
  </bookViews>
  <sheets>
    <sheet name="EJECUCIÓN GG" sheetId="1" r:id="rId1"/>
  </sheets>
  <definedNames>
    <definedName name="_xlnm.Print_Titles" localSheetId="0">'EJECUCIÓN GG'!$5:$5</definedName>
  </definedNames>
  <calcPr calcId="152511"/>
</workbook>
</file>

<file path=xl/calcChain.xml><?xml version="1.0" encoding="utf-8"?>
<calcChain xmlns="http://schemas.openxmlformats.org/spreadsheetml/2006/main">
  <c r="V61" i="1" l="1"/>
  <c r="U61" i="1"/>
  <c r="T61" i="1"/>
  <c r="S61" i="1"/>
  <c r="V60" i="1"/>
  <c r="U60" i="1"/>
  <c r="T60" i="1"/>
  <c r="S60" i="1"/>
  <c r="V59" i="1"/>
  <c r="U59" i="1"/>
  <c r="T59" i="1"/>
  <c r="S59" i="1"/>
  <c r="V58" i="1"/>
  <c r="U58" i="1"/>
  <c r="T58" i="1"/>
  <c r="S58" i="1"/>
  <c r="V57" i="1"/>
  <c r="U57" i="1"/>
  <c r="T57" i="1"/>
  <c r="S57" i="1"/>
  <c r="V56" i="1"/>
  <c r="U56" i="1"/>
  <c r="T56" i="1"/>
  <c r="S56" i="1"/>
  <c r="V55" i="1"/>
  <c r="U55" i="1"/>
  <c r="T55" i="1"/>
  <c r="S55" i="1"/>
  <c r="V54" i="1"/>
  <c r="U54" i="1"/>
  <c r="T54" i="1"/>
  <c r="S54" i="1"/>
  <c r="V53" i="1"/>
  <c r="U53" i="1"/>
  <c r="T53" i="1"/>
  <c r="S53" i="1"/>
  <c r="V52" i="1"/>
  <c r="U52" i="1"/>
  <c r="T52" i="1"/>
  <c r="S52" i="1"/>
  <c r="V51" i="1"/>
  <c r="U51" i="1"/>
  <c r="T51" i="1"/>
  <c r="S51" i="1"/>
  <c r="V50" i="1"/>
  <c r="U50" i="1"/>
  <c r="T50" i="1"/>
  <c r="S50" i="1"/>
  <c r="V49" i="1"/>
  <c r="U49" i="1"/>
  <c r="T49" i="1"/>
  <c r="S49" i="1"/>
  <c r="V48" i="1"/>
  <c r="U48" i="1"/>
  <c r="T48" i="1"/>
  <c r="S48" i="1"/>
  <c r="V47" i="1"/>
  <c r="U47" i="1"/>
  <c r="T47" i="1"/>
  <c r="S47" i="1"/>
  <c r="V46" i="1"/>
  <c r="U46" i="1"/>
  <c r="T46" i="1"/>
  <c r="S46" i="1"/>
  <c r="V45" i="1"/>
  <c r="U45" i="1"/>
  <c r="T45" i="1"/>
  <c r="S45" i="1"/>
  <c r="V44" i="1"/>
  <c r="U44" i="1"/>
  <c r="T44" i="1"/>
  <c r="S44" i="1"/>
  <c r="V43" i="1"/>
  <c r="U43" i="1"/>
  <c r="T43" i="1"/>
  <c r="S43" i="1"/>
  <c r="V42" i="1"/>
  <c r="U42" i="1"/>
  <c r="T42" i="1"/>
  <c r="S42" i="1"/>
  <c r="V41" i="1"/>
  <c r="U41" i="1"/>
  <c r="T41" i="1"/>
  <c r="S41" i="1"/>
  <c r="V40" i="1"/>
  <c r="U40" i="1"/>
  <c r="T40" i="1"/>
  <c r="S40" i="1"/>
  <c r="V39" i="1"/>
  <c r="U39" i="1"/>
  <c r="T39" i="1"/>
  <c r="S39" i="1"/>
  <c r="V38" i="1"/>
  <c r="U38" i="1"/>
  <c r="T38" i="1"/>
  <c r="S38" i="1"/>
  <c r="V37" i="1"/>
  <c r="U37" i="1"/>
  <c r="T37" i="1"/>
  <c r="S37" i="1"/>
  <c r="V35" i="1"/>
  <c r="U35" i="1"/>
  <c r="T35" i="1"/>
  <c r="S35" i="1"/>
  <c r="V34" i="1"/>
  <c r="U34" i="1"/>
  <c r="T34" i="1"/>
  <c r="S34" i="1"/>
  <c r="V33" i="1"/>
  <c r="U33" i="1"/>
  <c r="T33" i="1"/>
  <c r="S33" i="1"/>
  <c r="V32" i="1"/>
  <c r="U32" i="1"/>
  <c r="T32" i="1"/>
  <c r="S32" i="1"/>
  <c r="V30" i="1"/>
  <c r="U30" i="1"/>
  <c r="T30" i="1"/>
  <c r="S30" i="1"/>
  <c r="V29" i="1"/>
  <c r="U29" i="1"/>
  <c r="T29" i="1"/>
  <c r="S29" i="1"/>
  <c r="V28" i="1"/>
  <c r="U28" i="1"/>
  <c r="T28" i="1"/>
  <c r="S28" i="1"/>
  <c r="V27" i="1"/>
  <c r="U27" i="1"/>
  <c r="T27" i="1"/>
  <c r="S27" i="1"/>
  <c r="V26" i="1"/>
  <c r="U26" i="1"/>
  <c r="T26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6" i="1"/>
  <c r="U16" i="1"/>
  <c r="T16" i="1"/>
  <c r="S16" i="1"/>
  <c r="V15" i="1"/>
  <c r="U15" i="1"/>
  <c r="T15" i="1"/>
  <c r="S15" i="1"/>
  <c r="V13" i="1"/>
  <c r="U13" i="1"/>
  <c r="T13" i="1"/>
  <c r="S13" i="1"/>
  <c r="V12" i="1"/>
  <c r="U12" i="1"/>
  <c r="T12" i="1"/>
  <c r="S12" i="1"/>
  <c r="V11" i="1"/>
  <c r="U11" i="1"/>
  <c r="T11" i="1"/>
  <c r="S11" i="1"/>
  <c r="V10" i="1"/>
  <c r="U10" i="1"/>
  <c r="T10" i="1"/>
  <c r="S10" i="1"/>
  <c r="V9" i="1"/>
  <c r="U9" i="1"/>
  <c r="T9" i="1"/>
  <c r="S9" i="1"/>
  <c r="V8" i="1"/>
  <c r="U8" i="1"/>
  <c r="T8" i="1"/>
  <c r="S8" i="1"/>
  <c r="R14" i="1"/>
  <c r="Q14" i="1"/>
  <c r="P14" i="1"/>
  <c r="O14" i="1"/>
  <c r="N14" i="1"/>
  <c r="M14" i="1"/>
  <c r="S14" i="1" s="1"/>
  <c r="L14" i="1"/>
  <c r="K14" i="1"/>
  <c r="J14" i="1"/>
  <c r="R7" i="1"/>
  <c r="Q7" i="1"/>
  <c r="P7" i="1"/>
  <c r="O7" i="1"/>
  <c r="N7" i="1"/>
  <c r="M7" i="1"/>
  <c r="L7" i="1"/>
  <c r="K7" i="1"/>
  <c r="J7" i="1"/>
  <c r="R18" i="1"/>
  <c r="Q18" i="1"/>
  <c r="P18" i="1"/>
  <c r="O18" i="1"/>
  <c r="N18" i="1"/>
  <c r="M18" i="1"/>
  <c r="L18" i="1"/>
  <c r="K18" i="1"/>
  <c r="J18" i="1"/>
  <c r="R31" i="1"/>
  <c r="Q31" i="1"/>
  <c r="P31" i="1"/>
  <c r="O31" i="1"/>
  <c r="N31" i="1"/>
  <c r="M31" i="1"/>
  <c r="L31" i="1"/>
  <c r="K31" i="1"/>
  <c r="J31" i="1"/>
  <c r="J36" i="1"/>
  <c r="R36" i="1"/>
  <c r="Q36" i="1"/>
  <c r="P36" i="1"/>
  <c r="O36" i="1"/>
  <c r="N36" i="1"/>
  <c r="M36" i="1"/>
  <c r="L36" i="1"/>
  <c r="K36" i="1"/>
  <c r="S36" i="1" l="1"/>
  <c r="S7" i="1"/>
  <c r="S31" i="1"/>
  <c r="U31" i="1"/>
  <c r="U7" i="1"/>
  <c r="V31" i="1"/>
  <c r="M17" i="1"/>
  <c r="N17" i="1"/>
  <c r="N6" i="1" s="1"/>
  <c r="N62" i="1" s="1"/>
  <c r="P17" i="1"/>
  <c r="P6" i="1" s="1"/>
  <c r="U36" i="1"/>
  <c r="T14" i="1"/>
  <c r="V36" i="1"/>
  <c r="U14" i="1"/>
  <c r="T31" i="1"/>
  <c r="K17" i="1"/>
  <c r="K6" i="1" s="1"/>
  <c r="K62" i="1" s="1"/>
  <c r="V18" i="1"/>
  <c r="T7" i="1"/>
  <c r="V14" i="1"/>
  <c r="T36" i="1"/>
  <c r="S18" i="1"/>
  <c r="L17" i="1"/>
  <c r="L6" i="1" s="1"/>
  <c r="L62" i="1" s="1"/>
  <c r="O17" i="1"/>
  <c r="O6" i="1" s="1"/>
  <c r="O62" i="1" s="1"/>
  <c r="T18" i="1"/>
  <c r="U18" i="1"/>
  <c r="J17" i="1"/>
  <c r="J6" i="1" s="1"/>
  <c r="J62" i="1" s="1"/>
  <c r="Q17" i="1"/>
  <c r="R17" i="1"/>
  <c r="V17" i="1" s="1"/>
  <c r="V7" i="1"/>
  <c r="T17" i="1" l="1"/>
  <c r="S17" i="1"/>
  <c r="M6" i="1"/>
  <c r="M62" i="1" s="1"/>
  <c r="U17" i="1"/>
  <c r="T6" i="1"/>
  <c r="P62" i="1"/>
  <c r="R6" i="1"/>
  <c r="Q6" i="1"/>
  <c r="S6" i="1"/>
  <c r="T62" i="1" l="1"/>
  <c r="U6" i="1"/>
  <c r="Q62" i="1"/>
  <c r="U62" i="1" s="1"/>
  <c r="V6" i="1"/>
  <c r="R62" i="1"/>
  <c r="V62" i="1" s="1"/>
  <c r="S62" i="1"/>
</calcChain>
</file>

<file path=xl/sharedStrings.xml><?xml version="1.0" encoding="utf-8"?>
<sst xmlns="http://schemas.openxmlformats.org/spreadsheetml/2006/main" count="475" uniqueCount="117">
  <si>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</si>
  <si>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</si>
  <si>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</si>
  <si>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</si>
  <si>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</si>
  <si>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</si>
  <si>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</si>
  <si>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</si>
  <si>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</si>
  <si>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</si>
  <si>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</si>
  <si>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</si>
  <si>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</si>
  <si>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</si>
  <si>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</si>
  <si>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</si>
  <si>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</si>
  <si>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</si>
  <si>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</si>
  <si>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</si>
  <si>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</si>
  <si>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</si>
  <si>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</si>
  <si>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</si>
  <si>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</si>
  <si>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</si>
  <si>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</si>
  <si>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</si>
  <si>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</si>
  <si>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</si>
  <si>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</si>
  <si>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</si>
  <si>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</si>
  <si>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</si>
  <si>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</si>
  <si>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</si>
  <si>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</si>
  <si>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</si>
  <si>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11</t>
  </si>
  <si>
    <t>SSF</t>
  </si>
  <si>
    <t>CUOTA DE AUDITAJE CONTRANAL</t>
  </si>
  <si>
    <t>61</t>
  </si>
  <si>
    <t>COMITE GLOBAL DE PREFERENCIAS COMERCIALES ENTRE PAISES EN DESARROLLO (LEY 8 DE 1992)</t>
  </si>
  <si>
    <t>80</t>
  </si>
  <si>
    <t>ORGANIZACION MUNDIAL DEL COMERCIO. OMC. (LEY 170/94)</t>
  </si>
  <si>
    <t>95</t>
  </si>
  <si>
    <t>ORGANIZACION MUNDIAL DE TURISMO O.M.T. (LEY 63 DE 1989)</t>
  </si>
  <si>
    <t>98</t>
  </si>
  <si>
    <t>SECRETARIA GENERAL DE LA COMUNIDAD ANDINA. (LEY 8 DE 1973)</t>
  </si>
  <si>
    <t>110</t>
  </si>
  <si>
    <t>TRIBUNAL DE JUSTICIA DE LA COMUNIDAD ANDINA. (LEY 17 DE 1980)</t>
  </si>
  <si>
    <t>BONOS PENSIONALES</t>
  </si>
  <si>
    <t>8</t>
  </si>
  <si>
    <t>CUOTAS PARTES PENSIONALES</t>
  </si>
  <si>
    <t>21</t>
  </si>
  <si>
    <t>MESADAS PENSIONALES - ZONAS FRANCAS</t>
  </si>
  <si>
    <t>23</t>
  </si>
  <si>
    <t>MESADAS PENSIONALES ALCALIS DE COLOMBIA LTDA. EN LIQUIDACION</t>
  </si>
  <si>
    <t>25</t>
  </si>
  <si>
    <t>MESADAS PENSIONALES CONCESION DE SALINAS</t>
  </si>
  <si>
    <t>6</t>
  </si>
  <si>
    <t>SENTENCIAS Y CONCILIACIONES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</si>
  <si>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</si>
  <si>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</si>
  <si>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</si>
  <si>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</si>
  <si>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</si>
  <si>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</si>
  <si>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</si>
  <si>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</si>
  <si>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</si>
  <si>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</si>
  <si>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APOYO AL GOBIERNO EN UNA CORRECTA INSERCIÓN DE COLOMBIA EN LOS MERCADOS INTERNACIONALES, APERTURA DE NUEVOS MERCADOS Y LA PROFUNDIZACIÓN DE LOS EXISTENTES -   NACIONAL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</si>
  <si>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</si>
  <si>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</si>
  <si>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</si>
  <si>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</si>
  <si>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</si>
  <si>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</si>
  <si>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</si>
  <si>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</si>
  <si>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</si>
  <si>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</si>
  <si>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</si>
  <si>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</si>
  <si>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</si>
  <si>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</si>
  <si>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</si>
  <si>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</si>
  <si>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</si>
  <si>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</si>
  <si>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</si>
  <si>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</si>
  <si>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</si>
  <si>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</si>
  <si>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</si>
  <si>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</si>
  <si>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ASISTENCIA PARA PROCESOS DE ANÁLISIS SECTORIAL  DE TURISMO POR PARTE DE MINCIT A NIVEL   NACIONAL</t>
  </si>
  <si>
    <t>GASTOS DE PERSONAL</t>
  </si>
  <si>
    <t>GASTOS DE FUNCIONAMIENTO</t>
  </si>
  <si>
    <t>GASTOS GENERALES</t>
  </si>
  <si>
    <t>TRANSFERENCIAS CORRIENTES</t>
  </si>
  <si>
    <t xml:space="preserve">GASTOS DE INVERSION </t>
  </si>
  <si>
    <t>TOTAL PRESUPUESTO A+C</t>
  </si>
  <si>
    <t>TRANSFERENCIAS</t>
  </si>
  <si>
    <t xml:space="preserve">TRANSFERENCIAS DE CAPITAL </t>
  </si>
  <si>
    <t>APROPIACIÓN SIN COMPROMETER</t>
  </si>
  <si>
    <t>MINISTERIO DE COMERCIO INDUSTRIA Y TURISMO</t>
  </si>
  <si>
    <t xml:space="preserve">UNIDAD EJECUTORA 3501-01 GESTIÓN GENERAL </t>
  </si>
  <si>
    <t>COMP/   APR</t>
  </si>
  <si>
    <t>OBLIG/ APR</t>
  </si>
  <si>
    <t>PAGO/  APR</t>
  </si>
  <si>
    <t>GENERADO : FEBRERO 01 DE 2018</t>
  </si>
  <si>
    <t xml:space="preserve">Fuente : Sistema Integrado de Información Financiera SIIF Nación </t>
  </si>
  <si>
    <t>Nota1:  Ley 1873 del 20 de Diciembre de 2017 " Por la cual se decreta el presupuesto de rentas y recursos de capital y ley de apropiaciones para la vigencia fiscal del 1° de Enero al 31 de Diciembre de 2018"</t>
  </si>
  <si>
    <t>Nota2: Decreto 2236 del 27 de Diciembre de 2017 " Por el cual se liquida el Presupuesto General de la Nación para la vigencia fiscal de 2018, se detallan las apropiaciones y se clasifican y definen los gastos"</t>
  </si>
  <si>
    <t>INFORME DE EJECUCIÓN PRESUPUESTAL ACUMULADA CON CORTE AL 31 DE 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</si>
</sst>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40"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5" fontId="2" fillId="0" borderId="1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left" vertical="center" wrapText="1" readingOrder="1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0" fontId="6" fillId="2" borderId="1" xfId="0" applyFont="1" applyFill="1" applyBorder="1" applyAlignment="1">
      <alignment horizontal="centerContinuous" vertical="center" wrapText="1"/>
    </xf>
    <xf numFmtId="0" fontId="2" fillId="3" borderId="1" xfId="0" applyNumberFormat="1" applyFont="1" applyFill="1" applyBorder="1" applyAlignment="1">
      <alignment horizontal="center" vertical="center" wrapText="1" readingOrder="1"/>
    </xf>
    <xf numFmtId="0" fontId="2" fillId="3" borderId="1" xfId="0" applyNumberFormat="1" applyFont="1" applyFill="1" applyBorder="1" applyAlignment="1">
      <alignment horizontal="left" vertical="center" wrapText="1" readingOrder="1"/>
    </xf>
    <xf numFmtId="164" fontId="2" fillId="3" borderId="1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right" vertical="center" wrapText="1"/>
    </xf>
    <xf numFmtId="10" fontId="7" fillId="2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10" fontId="7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Border="1" applyAlignment="1">
      <alignment horizontal="right" vertical="center" wrapText="1"/>
    </xf>
    <xf numFmtId="10" fontId="6" fillId="0" borderId="0" xfId="0" applyNumberFormat="1" applyFont="1" applyFill="1" applyBorder="1" applyAlignment="1">
      <alignment horizontal="right" vertical="center" wrapText="1"/>
    </xf>
    <xf numFmtId="10" fontId="6" fillId="0" borderId="0" xfId="0" applyNumberFormat="1" applyFont="1" applyFill="1" applyBorder="1"/>
    <xf numFmtId="0" fontId="0" fillId="0" borderId="0" xfId="0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10" fontId="6" fillId="2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showGridLines="0" tabSelected="1" topLeftCell="A24" workbookViewId="0">
      <selection activeCell="W31" sqref="W31"/>
    </sheetView>
  </sheetViews>
  <sheetFormatPr baseColWidth="10" defaultRowHeight="15" x14ac:dyDescent="0.25"/>
  <cols>
    <col min="1" max="1" width="4.5703125" customWidth="1"/>
    <col min="2" max="2" width="5.42578125" customWidth="1"/>
    <col min="3" max="3" width="4.7109375" customWidth="1"/>
    <col min="4" max="4" width="5.140625" customWidth="1"/>
    <col min="5" max="5" width="4.28515625" customWidth="1"/>
    <col min="6" max="6" width="7.42578125" customWidth="1"/>
    <col min="7" max="7" width="4.28515625" customWidth="1"/>
    <col min="8" max="8" width="4.85546875" customWidth="1"/>
    <col min="9" max="9" width="27.5703125" customWidth="1"/>
    <col min="10" max="10" width="16.28515625" customWidth="1"/>
    <col min="11" max="11" width="14.85546875" customWidth="1"/>
    <col min="12" max="12" width="14.28515625" customWidth="1"/>
    <col min="13" max="13" width="16.42578125" customWidth="1"/>
    <col min="14" max="14" width="17.28515625" customWidth="1"/>
    <col min="15" max="15" width="17" customWidth="1"/>
    <col min="16" max="16" width="16.7109375" customWidth="1"/>
    <col min="17" max="17" width="15.42578125" customWidth="1"/>
    <col min="18" max="18" width="14" customWidth="1"/>
    <col min="19" max="19" width="15.7109375" customWidth="1"/>
    <col min="20" max="20" width="7" customWidth="1"/>
    <col min="21" max="21" width="5.85546875" customWidth="1"/>
    <col min="22" max="22" width="6.42578125" customWidth="1"/>
  </cols>
  <sheetData>
    <row r="1" spans="1:24" ht="16.5" x14ac:dyDescent="0.25">
      <c r="A1" s="37" t="s">
        <v>107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4" ht="16.5" x14ac:dyDescent="0.25">
      <c r="A2" s="37" t="s">
        <v>116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4" ht="16.5" x14ac:dyDescent="0.25">
      <c r="A3" s="37" t="s">
        <v>108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4" ht="17.25" thickBot="1" x14ac:dyDescent="0.3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23" t="s">
        <v>112</v>
      </c>
      <c r="T4" s="22"/>
      <c r="U4" s="22"/>
      <c r="V4" s="22"/>
    </row>
    <row r="5" spans="1:24" ht="24" thickTop="1" thickBot="1" x14ac:dyDescent="0.3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12" t="s">
        <v>106</v>
      </c>
      <c r="T5" s="12" t="s">
        <v>109</v>
      </c>
      <c r="U5" s="12" t="s">
        <v>110</v>
      </c>
      <c r="V5" s="12" t="s">
        <v>111</v>
      </c>
    </row>
    <row r="6" spans="1:24" ht="35.1" customHeight="1" thickTop="1" thickBot="1" x14ac:dyDescent="0.3">
      <c r="A6" s="3" t="s">
        <v>19</v>
      </c>
      <c r="B6" s="3"/>
      <c r="C6" s="3"/>
      <c r="D6" s="3"/>
      <c r="E6" s="3"/>
      <c r="F6" s="3"/>
      <c r="G6" s="3"/>
      <c r="H6" s="3"/>
      <c r="I6" s="4" t="s">
        <v>99</v>
      </c>
      <c r="J6" s="5">
        <f>+J7+J14+J17</f>
        <v>349154111598</v>
      </c>
      <c r="K6" s="5">
        <f t="shared" ref="K6:R6" si="0">+K7+K14+K17</f>
        <v>0</v>
      </c>
      <c r="L6" s="5">
        <f t="shared" si="0"/>
        <v>0</v>
      </c>
      <c r="M6" s="5">
        <f t="shared" si="0"/>
        <v>349154111598</v>
      </c>
      <c r="N6" s="5">
        <f t="shared" si="0"/>
        <v>230571360076.47</v>
      </c>
      <c r="O6" s="5">
        <f t="shared" si="0"/>
        <v>118582751521.53</v>
      </c>
      <c r="P6" s="5">
        <f t="shared" si="0"/>
        <v>190835595657.78998</v>
      </c>
      <c r="Q6" s="5">
        <f t="shared" si="0"/>
        <v>8065719345.4500008</v>
      </c>
      <c r="R6" s="5">
        <f t="shared" si="0"/>
        <v>7609128823.6300001</v>
      </c>
      <c r="S6" s="32">
        <f t="shared" ref="S6:S37" si="1">+M6-P6</f>
        <v>158318515940.21002</v>
      </c>
      <c r="T6" s="17">
        <f t="shared" ref="T6:T37" si="2">+P6/M6</f>
        <v>0.54656551167156042</v>
      </c>
      <c r="U6" s="17">
        <f t="shared" ref="U6:U37" si="3">+Q6/M6</f>
        <v>2.3100742845430098E-2</v>
      </c>
      <c r="V6" s="17">
        <f t="shared" ref="V6:V37" si="4">+R6/M6</f>
        <v>2.1793038004922025E-2</v>
      </c>
      <c r="W6" s="2"/>
      <c r="X6" s="2"/>
    </row>
    <row r="7" spans="1:24" ht="35.1" customHeight="1" thickTop="1" thickBot="1" x14ac:dyDescent="0.3">
      <c r="A7" s="9" t="s">
        <v>19</v>
      </c>
      <c r="B7" s="9">
        <v>1</v>
      </c>
      <c r="C7" s="9"/>
      <c r="D7" s="9"/>
      <c r="E7" s="9"/>
      <c r="F7" s="9"/>
      <c r="G7" s="9"/>
      <c r="H7" s="9"/>
      <c r="I7" s="10" t="s">
        <v>98</v>
      </c>
      <c r="J7" s="11">
        <f>SUM(J8:J13)</f>
        <v>43192000000</v>
      </c>
      <c r="K7" s="11">
        <f t="shared" ref="K7:R7" si="5">SUM(K8:K13)</f>
        <v>0</v>
      </c>
      <c r="L7" s="11">
        <f t="shared" si="5"/>
        <v>0</v>
      </c>
      <c r="M7" s="11">
        <f t="shared" si="5"/>
        <v>43192000000</v>
      </c>
      <c r="N7" s="11">
        <f t="shared" si="5"/>
        <v>42757923476.5</v>
      </c>
      <c r="O7" s="11">
        <f t="shared" si="5"/>
        <v>434076523.5</v>
      </c>
      <c r="P7" s="11">
        <f t="shared" si="5"/>
        <v>9258031408.7399998</v>
      </c>
      <c r="Q7" s="11">
        <f t="shared" si="5"/>
        <v>1865332291.4000001</v>
      </c>
      <c r="R7" s="11">
        <f t="shared" si="5"/>
        <v>1795027594.4000001</v>
      </c>
      <c r="S7" s="33">
        <f t="shared" si="1"/>
        <v>33933968591.260002</v>
      </c>
      <c r="T7" s="18">
        <f t="shared" si="2"/>
        <v>0.2143459763090387</v>
      </c>
      <c r="U7" s="18">
        <f t="shared" si="3"/>
        <v>4.318698581681793E-2</v>
      </c>
      <c r="V7" s="18">
        <f t="shared" si="4"/>
        <v>4.1559260844600855E-2</v>
      </c>
      <c r="W7" s="2"/>
      <c r="X7" s="2"/>
    </row>
    <row r="8" spans="1:24" ht="35.1" customHeight="1" thickTop="1" thickBot="1" x14ac:dyDescent="0.3">
      <c r="A8" s="6" t="s">
        <v>19</v>
      </c>
      <c r="B8" s="6" t="s">
        <v>20</v>
      </c>
      <c r="C8" s="6" t="s">
        <v>21</v>
      </c>
      <c r="D8" s="6" t="s">
        <v>20</v>
      </c>
      <c r="E8" s="6" t="s">
        <v>20</v>
      </c>
      <c r="F8" s="6" t="s">
        <v>22</v>
      </c>
      <c r="G8" s="6" t="s">
        <v>23</v>
      </c>
      <c r="H8" s="6" t="s">
        <v>24</v>
      </c>
      <c r="I8" s="7" t="s">
        <v>25</v>
      </c>
      <c r="J8" s="8">
        <v>13249000000</v>
      </c>
      <c r="K8" s="8">
        <v>0</v>
      </c>
      <c r="L8" s="8">
        <v>0</v>
      </c>
      <c r="M8" s="8">
        <v>13249000000</v>
      </c>
      <c r="N8" s="8">
        <v>13239000000</v>
      </c>
      <c r="O8" s="8">
        <v>10000000</v>
      </c>
      <c r="P8" s="8">
        <v>935892426.84000003</v>
      </c>
      <c r="Q8" s="8">
        <v>935892426.84000003</v>
      </c>
      <c r="R8" s="8">
        <v>935892426.84000003</v>
      </c>
      <c r="S8" s="34">
        <f t="shared" si="1"/>
        <v>12313107573.16</v>
      </c>
      <c r="T8" s="19">
        <f t="shared" si="2"/>
        <v>7.0638721929202203E-2</v>
      </c>
      <c r="U8" s="19">
        <f t="shared" si="3"/>
        <v>7.0638721929202203E-2</v>
      </c>
      <c r="V8" s="19">
        <f t="shared" si="4"/>
        <v>7.0638721929202203E-2</v>
      </c>
      <c r="W8" s="2"/>
    </row>
    <row r="9" spans="1:24" ht="35.1" customHeight="1" thickTop="1" thickBot="1" x14ac:dyDescent="0.3">
      <c r="A9" s="6" t="s">
        <v>19</v>
      </c>
      <c r="B9" s="6" t="s">
        <v>20</v>
      </c>
      <c r="C9" s="6" t="s">
        <v>21</v>
      </c>
      <c r="D9" s="6" t="s">
        <v>20</v>
      </c>
      <c r="E9" s="6" t="s">
        <v>26</v>
      </c>
      <c r="F9" s="6" t="s">
        <v>22</v>
      </c>
      <c r="G9" s="6" t="s">
        <v>23</v>
      </c>
      <c r="H9" s="6" t="s">
        <v>24</v>
      </c>
      <c r="I9" s="7" t="s">
        <v>27</v>
      </c>
      <c r="J9" s="8">
        <v>2603000000</v>
      </c>
      <c r="K9" s="8">
        <v>0</v>
      </c>
      <c r="L9" s="8">
        <v>0</v>
      </c>
      <c r="M9" s="8">
        <v>2603000000</v>
      </c>
      <c r="N9" s="8">
        <v>2593000000</v>
      </c>
      <c r="O9" s="8">
        <v>10000000</v>
      </c>
      <c r="P9" s="8">
        <v>191267240.55000001</v>
      </c>
      <c r="Q9" s="8">
        <v>191267240.55000001</v>
      </c>
      <c r="R9" s="8">
        <v>191267240.55000001</v>
      </c>
      <c r="S9" s="34">
        <f t="shared" si="1"/>
        <v>2411732759.4499998</v>
      </c>
      <c r="T9" s="19">
        <f t="shared" si="2"/>
        <v>7.3479539204763744E-2</v>
      </c>
      <c r="U9" s="19">
        <f t="shared" si="3"/>
        <v>7.3479539204763744E-2</v>
      </c>
      <c r="V9" s="19">
        <f t="shared" si="4"/>
        <v>7.3479539204763744E-2</v>
      </c>
      <c r="W9" s="2"/>
    </row>
    <row r="10" spans="1:24" ht="35.1" customHeight="1" thickTop="1" thickBot="1" x14ac:dyDescent="0.3">
      <c r="A10" s="6" t="s">
        <v>19</v>
      </c>
      <c r="B10" s="6" t="s">
        <v>20</v>
      </c>
      <c r="C10" s="6" t="s">
        <v>21</v>
      </c>
      <c r="D10" s="6" t="s">
        <v>20</v>
      </c>
      <c r="E10" s="6" t="s">
        <v>28</v>
      </c>
      <c r="F10" s="6" t="s">
        <v>22</v>
      </c>
      <c r="G10" s="6" t="s">
        <v>23</v>
      </c>
      <c r="H10" s="6" t="s">
        <v>24</v>
      </c>
      <c r="I10" s="7" t="s">
        <v>29</v>
      </c>
      <c r="J10" s="8">
        <v>11259000000</v>
      </c>
      <c r="K10" s="8">
        <v>0</v>
      </c>
      <c r="L10" s="8">
        <v>0</v>
      </c>
      <c r="M10" s="8">
        <v>11259000000</v>
      </c>
      <c r="N10" s="8">
        <v>11249000000</v>
      </c>
      <c r="O10" s="8">
        <v>10000000</v>
      </c>
      <c r="P10" s="8">
        <v>584229312.15999997</v>
      </c>
      <c r="Q10" s="8">
        <v>584229312.15999997</v>
      </c>
      <c r="R10" s="8">
        <v>584229312.15999997</v>
      </c>
      <c r="S10" s="34">
        <f t="shared" si="1"/>
        <v>10674770687.84</v>
      </c>
      <c r="T10" s="19">
        <f t="shared" si="2"/>
        <v>5.1889982428279594E-2</v>
      </c>
      <c r="U10" s="19">
        <f t="shared" si="3"/>
        <v>5.1889982428279594E-2</v>
      </c>
      <c r="V10" s="19">
        <f t="shared" si="4"/>
        <v>5.1889982428279594E-2</v>
      </c>
      <c r="W10" s="2"/>
    </row>
    <row r="11" spans="1:24" ht="35.1" customHeight="1" thickTop="1" thickBot="1" x14ac:dyDescent="0.3">
      <c r="A11" s="6" t="s">
        <v>19</v>
      </c>
      <c r="B11" s="6" t="s">
        <v>20</v>
      </c>
      <c r="C11" s="6" t="s">
        <v>21</v>
      </c>
      <c r="D11" s="6" t="s">
        <v>20</v>
      </c>
      <c r="E11" s="6" t="s">
        <v>30</v>
      </c>
      <c r="F11" s="6" t="s">
        <v>22</v>
      </c>
      <c r="G11" s="6" t="s">
        <v>23</v>
      </c>
      <c r="H11" s="6" t="s">
        <v>24</v>
      </c>
      <c r="I11" s="7" t="s">
        <v>31</v>
      </c>
      <c r="J11" s="8">
        <v>568000000</v>
      </c>
      <c r="K11" s="8">
        <v>0</v>
      </c>
      <c r="L11" s="8">
        <v>0</v>
      </c>
      <c r="M11" s="8">
        <v>568000000</v>
      </c>
      <c r="N11" s="8">
        <v>500000000</v>
      </c>
      <c r="O11" s="8">
        <v>68000000</v>
      </c>
      <c r="P11" s="8">
        <v>13941486.85</v>
      </c>
      <c r="Q11" s="8">
        <v>13941486.85</v>
      </c>
      <c r="R11" s="8">
        <v>13941486.85</v>
      </c>
      <c r="S11" s="34">
        <f t="shared" si="1"/>
        <v>554058513.14999998</v>
      </c>
      <c r="T11" s="19">
        <f t="shared" si="2"/>
        <v>2.4544871214788731E-2</v>
      </c>
      <c r="U11" s="19">
        <f t="shared" si="3"/>
        <v>2.4544871214788731E-2</v>
      </c>
      <c r="V11" s="19">
        <f t="shared" si="4"/>
        <v>2.4544871214788731E-2</v>
      </c>
      <c r="W11" s="2"/>
    </row>
    <row r="12" spans="1:24" ht="35.1" customHeight="1" thickTop="1" thickBot="1" x14ac:dyDescent="0.3">
      <c r="A12" s="6" t="s">
        <v>19</v>
      </c>
      <c r="B12" s="6" t="s">
        <v>20</v>
      </c>
      <c r="C12" s="6" t="s">
        <v>21</v>
      </c>
      <c r="D12" s="6" t="s">
        <v>32</v>
      </c>
      <c r="E12" s="6"/>
      <c r="F12" s="6" t="s">
        <v>22</v>
      </c>
      <c r="G12" s="6" t="s">
        <v>23</v>
      </c>
      <c r="H12" s="6" t="s">
        <v>24</v>
      </c>
      <c r="I12" s="7" t="s">
        <v>33</v>
      </c>
      <c r="J12" s="8">
        <v>8493000000</v>
      </c>
      <c r="K12" s="8">
        <v>0</v>
      </c>
      <c r="L12" s="8">
        <v>0</v>
      </c>
      <c r="M12" s="8">
        <v>8493000000</v>
      </c>
      <c r="N12" s="8">
        <v>8197374986.5</v>
      </c>
      <c r="O12" s="8">
        <v>295625013.5</v>
      </c>
      <c r="P12" s="8">
        <v>7355152452.3400002</v>
      </c>
      <c r="Q12" s="8">
        <v>118953177</v>
      </c>
      <c r="R12" s="8">
        <v>48648480</v>
      </c>
      <c r="S12" s="34">
        <f t="shared" si="1"/>
        <v>1137847547.6599998</v>
      </c>
      <c r="T12" s="19">
        <f t="shared" si="2"/>
        <v>0.86602525048157308</v>
      </c>
      <c r="U12" s="19">
        <f t="shared" si="3"/>
        <v>1.4006025785941364E-2</v>
      </c>
      <c r="V12" s="19">
        <f t="shared" si="4"/>
        <v>5.7280678205581066E-3</v>
      </c>
      <c r="W12" s="2"/>
    </row>
    <row r="13" spans="1:24" ht="35.1" customHeight="1" thickTop="1" thickBot="1" x14ac:dyDescent="0.3">
      <c r="A13" s="6" t="s">
        <v>19</v>
      </c>
      <c r="B13" s="6" t="s">
        <v>20</v>
      </c>
      <c r="C13" s="6" t="s">
        <v>21</v>
      </c>
      <c r="D13" s="6" t="s">
        <v>28</v>
      </c>
      <c r="E13" s="6"/>
      <c r="F13" s="6" t="s">
        <v>22</v>
      </c>
      <c r="G13" s="6" t="s">
        <v>23</v>
      </c>
      <c r="H13" s="6" t="s">
        <v>24</v>
      </c>
      <c r="I13" s="7" t="s">
        <v>34</v>
      </c>
      <c r="J13" s="8">
        <v>7020000000</v>
      </c>
      <c r="K13" s="8">
        <v>0</v>
      </c>
      <c r="L13" s="8">
        <v>0</v>
      </c>
      <c r="M13" s="8">
        <v>7020000000</v>
      </c>
      <c r="N13" s="8">
        <v>6979548490</v>
      </c>
      <c r="O13" s="8">
        <v>40451510</v>
      </c>
      <c r="P13" s="8">
        <v>177548490</v>
      </c>
      <c r="Q13" s="8">
        <v>21048648</v>
      </c>
      <c r="R13" s="8">
        <v>21048648</v>
      </c>
      <c r="S13" s="34">
        <f t="shared" si="1"/>
        <v>6842451510</v>
      </c>
      <c r="T13" s="19">
        <f t="shared" si="2"/>
        <v>2.5291807692307693E-2</v>
      </c>
      <c r="U13" s="19">
        <f t="shared" si="3"/>
        <v>2.9983829059829058E-3</v>
      </c>
      <c r="V13" s="19">
        <f t="shared" si="4"/>
        <v>2.9983829059829058E-3</v>
      </c>
      <c r="W13" s="2"/>
    </row>
    <row r="14" spans="1:24" ht="35.1" customHeight="1" thickTop="1" thickBot="1" x14ac:dyDescent="0.3">
      <c r="A14" s="9" t="s">
        <v>19</v>
      </c>
      <c r="B14" s="9">
        <v>2</v>
      </c>
      <c r="C14" s="9"/>
      <c r="D14" s="9"/>
      <c r="E14" s="9"/>
      <c r="F14" s="9"/>
      <c r="G14" s="9"/>
      <c r="H14" s="9"/>
      <c r="I14" s="10" t="s">
        <v>100</v>
      </c>
      <c r="J14" s="11">
        <f>+J15+J16</f>
        <v>28739350000</v>
      </c>
      <c r="K14" s="11">
        <f t="shared" ref="K14:R14" si="6">+K15+K16</f>
        <v>0</v>
      </c>
      <c r="L14" s="11">
        <f t="shared" si="6"/>
        <v>0</v>
      </c>
      <c r="M14" s="11">
        <f t="shared" si="6"/>
        <v>28739350000</v>
      </c>
      <c r="N14" s="11">
        <f t="shared" si="6"/>
        <v>9509012954.7600002</v>
      </c>
      <c r="O14" s="11">
        <f t="shared" si="6"/>
        <v>19230337045.239998</v>
      </c>
      <c r="P14" s="11">
        <f t="shared" si="6"/>
        <v>6858519600.8400002</v>
      </c>
      <c r="Q14" s="11">
        <f t="shared" si="6"/>
        <v>881479640.25</v>
      </c>
      <c r="R14" s="11">
        <f t="shared" si="6"/>
        <v>495193815.43000001</v>
      </c>
      <c r="S14" s="33">
        <f t="shared" si="1"/>
        <v>21880830399.16</v>
      </c>
      <c r="T14" s="18">
        <f t="shared" si="2"/>
        <v>0.23864560614070951</v>
      </c>
      <c r="U14" s="18">
        <f t="shared" si="3"/>
        <v>3.0671523199028508E-2</v>
      </c>
      <c r="V14" s="18">
        <f t="shared" si="4"/>
        <v>1.7230515492869532E-2</v>
      </c>
      <c r="W14" s="2"/>
    </row>
    <row r="15" spans="1:24" ht="35.1" customHeight="1" thickTop="1" thickBot="1" x14ac:dyDescent="0.3">
      <c r="A15" s="6" t="s">
        <v>19</v>
      </c>
      <c r="B15" s="6" t="s">
        <v>32</v>
      </c>
      <c r="C15" s="6" t="s">
        <v>21</v>
      </c>
      <c r="D15" s="6" t="s">
        <v>35</v>
      </c>
      <c r="E15" s="6"/>
      <c r="F15" s="6" t="s">
        <v>22</v>
      </c>
      <c r="G15" s="6" t="s">
        <v>23</v>
      </c>
      <c r="H15" s="6" t="s">
        <v>24</v>
      </c>
      <c r="I15" s="7" t="s">
        <v>36</v>
      </c>
      <c r="J15" s="8">
        <v>17004000000</v>
      </c>
      <c r="K15" s="8">
        <v>0</v>
      </c>
      <c r="L15" s="8">
        <v>0</v>
      </c>
      <c r="M15" s="8">
        <v>17004000000</v>
      </c>
      <c r="N15" s="8">
        <v>923671992</v>
      </c>
      <c r="O15" s="8">
        <v>16080328008</v>
      </c>
      <c r="P15" s="8">
        <v>923671992</v>
      </c>
      <c r="Q15" s="8">
        <v>303024000</v>
      </c>
      <c r="R15" s="8">
        <v>2000000</v>
      </c>
      <c r="S15" s="34">
        <f t="shared" si="1"/>
        <v>16080328008</v>
      </c>
      <c r="T15" s="19">
        <f t="shared" si="2"/>
        <v>5.4320865208186311E-2</v>
      </c>
      <c r="U15" s="19">
        <f t="shared" si="3"/>
        <v>1.7820748059280168E-2</v>
      </c>
      <c r="V15" s="19">
        <f t="shared" si="4"/>
        <v>1.1761938367442955E-4</v>
      </c>
      <c r="W15" s="2"/>
    </row>
    <row r="16" spans="1:24" ht="35.1" customHeight="1" thickTop="1" thickBot="1" x14ac:dyDescent="0.3">
      <c r="A16" s="6" t="s">
        <v>19</v>
      </c>
      <c r="B16" s="6" t="s">
        <v>32</v>
      </c>
      <c r="C16" s="6" t="s">
        <v>21</v>
      </c>
      <c r="D16" s="6" t="s">
        <v>26</v>
      </c>
      <c r="E16" s="6"/>
      <c r="F16" s="6" t="s">
        <v>22</v>
      </c>
      <c r="G16" s="6" t="s">
        <v>23</v>
      </c>
      <c r="H16" s="6" t="s">
        <v>24</v>
      </c>
      <c r="I16" s="7" t="s">
        <v>37</v>
      </c>
      <c r="J16" s="8">
        <v>11735350000</v>
      </c>
      <c r="K16" s="8">
        <v>0</v>
      </c>
      <c r="L16" s="8">
        <v>0</v>
      </c>
      <c r="M16" s="8">
        <v>11735350000</v>
      </c>
      <c r="N16" s="8">
        <v>8585340962.7600002</v>
      </c>
      <c r="O16" s="8">
        <v>3150009037.2399998</v>
      </c>
      <c r="P16" s="8">
        <v>5934847608.8400002</v>
      </c>
      <c r="Q16" s="8">
        <v>578455640.25</v>
      </c>
      <c r="R16" s="8">
        <v>493193815.43000001</v>
      </c>
      <c r="S16" s="34">
        <f t="shared" si="1"/>
        <v>5800502391.1599998</v>
      </c>
      <c r="T16" s="19">
        <f t="shared" si="2"/>
        <v>0.50572395444873819</v>
      </c>
      <c r="U16" s="19">
        <f t="shared" si="3"/>
        <v>4.9291724597050793E-2</v>
      </c>
      <c r="V16" s="19">
        <f t="shared" si="4"/>
        <v>4.2026340537776888E-2</v>
      </c>
      <c r="W16" s="2"/>
    </row>
    <row r="17" spans="1:23" ht="35.1" customHeight="1" thickTop="1" thickBot="1" x14ac:dyDescent="0.3">
      <c r="A17" s="9" t="s">
        <v>19</v>
      </c>
      <c r="B17" s="9"/>
      <c r="C17" s="9"/>
      <c r="D17" s="9"/>
      <c r="E17" s="9"/>
      <c r="F17" s="9"/>
      <c r="G17" s="9"/>
      <c r="H17" s="9"/>
      <c r="I17" s="10" t="s">
        <v>104</v>
      </c>
      <c r="J17" s="11">
        <f>+J18+J31</f>
        <v>277222761598</v>
      </c>
      <c r="K17" s="11">
        <f t="shared" ref="K17:R17" si="7">+K18+K31</f>
        <v>0</v>
      </c>
      <c r="L17" s="11">
        <f t="shared" si="7"/>
        <v>0</v>
      </c>
      <c r="M17" s="11">
        <f t="shared" si="7"/>
        <v>277222761598</v>
      </c>
      <c r="N17" s="11">
        <f t="shared" si="7"/>
        <v>178304423645.20999</v>
      </c>
      <c r="O17" s="11">
        <f t="shared" si="7"/>
        <v>98918337952.789993</v>
      </c>
      <c r="P17" s="11">
        <f t="shared" si="7"/>
        <v>174719044648.20999</v>
      </c>
      <c r="Q17" s="11">
        <f t="shared" si="7"/>
        <v>5318907413.8000002</v>
      </c>
      <c r="R17" s="11">
        <f t="shared" si="7"/>
        <v>5318907413.8000002</v>
      </c>
      <c r="S17" s="33">
        <f t="shared" si="1"/>
        <v>102503716949.79001</v>
      </c>
      <c r="T17" s="18">
        <f t="shared" si="2"/>
        <v>0.63024783261328887</v>
      </c>
      <c r="U17" s="18">
        <f t="shared" si="3"/>
        <v>1.9186402238907545E-2</v>
      </c>
      <c r="V17" s="18">
        <f t="shared" si="4"/>
        <v>1.9186402238907545E-2</v>
      </c>
      <c r="W17" s="2"/>
    </row>
    <row r="18" spans="1:23" ht="35.1" customHeight="1" thickTop="1" thickBot="1" x14ac:dyDescent="0.3">
      <c r="A18" s="13" t="s">
        <v>19</v>
      </c>
      <c r="B18" s="13">
        <v>3</v>
      </c>
      <c r="C18" s="13"/>
      <c r="D18" s="13"/>
      <c r="E18" s="13"/>
      <c r="F18" s="13"/>
      <c r="G18" s="13"/>
      <c r="H18" s="13"/>
      <c r="I18" s="14" t="s">
        <v>101</v>
      </c>
      <c r="J18" s="15">
        <f>SUM(J19:J30)</f>
        <v>85305053502</v>
      </c>
      <c r="K18" s="15">
        <f t="shared" ref="K18:R18" si="8">SUM(K19:K30)</f>
        <v>0</v>
      </c>
      <c r="L18" s="15">
        <f t="shared" si="8"/>
        <v>0</v>
      </c>
      <c r="M18" s="15">
        <f t="shared" si="8"/>
        <v>85305053502</v>
      </c>
      <c r="N18" s="15">
        <f t="shared" si="8"/>
        <v>6973515549.21</v>
      </c>
      <c r="O18" s="15">
        <f t="shared" si="8"/>
        <v>78331537952.789993</v>
      </c>
      <c r="P18" s="15">
        <f t="shared" si="8"/>
        <v>6478136552.21</v>
      </c>
      <c r="Q18" s="15">
        <f t="shared" si="8"/>
        <v>5318907413.8000002</v>
      </c>
      <c r="R18" s="15">
        <f t="shared" si="8"/>
        <v>5318907413.8000002</v>
      </c>
      <c r="S18" s="35">
        <f t="shared" si="1"/>
        <v>78826916949.789993</v>
      </c>
      <c r="T18" s="20">
        <f t="shared" si="2"/>
        <v>7.5940829836747228E-2</v>
      </c>
      <c r="U18" s="20">
        <f t="shared" si="3"/>
        <v>6.2351609845427237E-2</v>
      </c>
      <c r="V18" s="20">
        <f t="shared" si="4"/>
        <v>6.2351609845427237E-2</v>
      </c>
      <c r="W18" s="2"/>
    </row>
    <row r="19" spans="1:23" ht="35.1" customHeight="1" thickTop="1" thickBot="1" x14ac:dyDescent="0.3">
      <c r="A19" s="6" t="s">
        <v>19</v>
      </c>
      <c r="B19" s="6" t="s">
        <v>35</v>
      </c>
      <c r="C19" s="6" t="s">
        <v>32</v>
      </c>
      <c r="D19" s="6" t="s">
        <v>20</v>
      </c>
      <c r="E19" s="6" t="s">
        <v>20</v>
      </c>
      <c r="F19" s="6" t="s">
        <v>22</v>
      </c>
      <c r="G19" s="6" t="s">
        <v>38</v>
      </c>
      <c r="H19" s="6" t="s">
        <v>39</v>
      </c>
      <c r="I19" s="7" t="s">
        <v>40</v>
      </c>
      <c r="J19" s="8">
        <v>855000000</v>
      </c>
      <c r="K19" s="8">
        <v>0</v>
      </c>
      <c r="L19" s="8">
        <v>0</v>
      </c>
      <c r="M19" s="8">
        <v>855000000</v>
      </c>
      <c r="N19" s="8">
        <v>0</v>
      </c>
      <c r="O19" s="8">
        <v>855000000</v>
      </c>
      <c r="P19" s="8">
        <v>0</v>
      </c>
      <c r="Q19" s="8">
        <v>0</v>
      </c>
      <c r="R19" s="8">
        <v>0</v>
      </c>
      <c r="S19" s="34">
        <f t="shared" si="1"/>
        <v>855000000</v>
      </c>
      <c r="T19" s="19">
        <f t="shared" si="2"/>
        <v>0</v>
      </c>
      <c r="U19" s="19">
        <f t="shared" si="3"/>
        <v>0</v>
      </c>
      <c r="V19" s="19">
        <f t="shared" si="4"/>
        <v>0</v>
      </c>
      <c r="W19" s="2"/>
    </row>
    <row r="20" spans="1:23" ht="35.1" customHeight="1" thickTop="1" thickBot="1" x14ac:dyDescent="0.3">
      <c r="A20" s="6" t="s">
        <v>19</v>
      </c>
      <c r="B20" s="6" t="s">
        <v>35</v>
      </c>
      <c r="C20" s="6" t="s">
        <v>26</v>
      </c>
      <c r="D20" s="6" t="s">
        <v>20</v>
      </c>
      <c r="E20" s="6" t="s">
        <v>41</v>
      </c>
      <c r="F20" s="6" t="s">
        <v>22</v>
      </c>
      <c r="G20" s="6" t="s">
        <v>23</v>
      </c>
      <c r="H20" s="6" t="s">
        <v>24</v>
      </c>
      <c r="I20" s="7" t="s">
        <v>42</v>
      </c>
      <c r="J20" s="8">
        <v>30435723</v>
      </c>
      <c r="K20" s="8">
        <v>0</v>
      </c>
      <c r="L20" s="8">
        <v>0</v>
      </c>
      <c r="M20" s="8">
        <v>30435723</v>
      </c>
      <c r="N20" s="8">
        <v>0</v>
      </c>
      <c r="O20" s="8">
        <v>30435723</v>
      </c>
      <c r="P20" s="8">
        <v>0</v>
      </c>
      <c r="Q20" s="8">
        <v>0</v>
      </c>
      <c r="R20" s="8">
        <v>0</v>
      </c>
      <c r="S20" s="34">
        <f t="shared" si="1"/>
        <v>30435723</v>
      </c>
      <c r="T20" s="19">
        <f t="shared" si="2"/>
        <v>0</v>
      </c>
      <c r="U20" s="19">
        <f t="shared" si="3"/>
        <v>0</v>
      </c>
      <c r="V20" s="19">
        <f t="shared" si="4"/>
        <v>0</v>
      </c>
      <c r="W20" s="2"/>
    </row>
    <row r="21" spans="1:23" ht="35.1" customHeight="1" thickTop="1" thickBot="1" x14ac:dyDescent="0.3">
      <c r="A21" s="6" t="s">
        <v>19</v>
      </c>
      <c r="B21" s="6" t="s">
        <v>35</v>
      </c>
      <c r="C21" s="6" t="s">
        <v>26</v>
      </c>
      <c r="D21" s="6" t="s">
        <v>20</v>
      </c>
      <c r="E21" s="6" t="s">
        <v>43</v>
      </c>
      <c r="F21" s="6" t="s">
        <v>22</v>
      </c>
      <c r="G21" s="6" t="s">
        <v>23</v>
      </c>
      <c r="H21" s="6" t="s">
        <v>24</v>
      </c>
      <c r="I21" s="7" t="s">
        <v>44</v>
      </c>
      <c r="J21" s="8">
        <v>1317735051</v>
      </c>
      <c r="K21" s="8">
        <v>0</v>
      </c>
      <c r="L21" s="8">
        <v>0</v>
      </c>
      <c r="M21" s="8">
        <v>1317735051</v>
      </c>
      <c r="N21" s="8">
        <v>0</v>
      </c>
      <c r="O21" s="8">
        <v>1317735051</v>
      </c>
      <c r="P21" s="8">
        <v>0</v>
      </c>
      <c r="Q21" s="8">
        <v>0</v>
      </c>
      <c r="R21" s="8">
        <v>0</v>
      </c>
      <c r="S21" s="34">
        <f t="shared" si="1"/>
        <v>1317735051</v>
      </c>
      <c r="T21" s="19">
        <f t="shared" si="2"/>
        <v>0</v>
      </c>
      <c r="U21" s="19">
        <f t="shared" si="3"/>
        <v>0</v>
      </c>
      <c r="V21" s="19">
        <f t="shared" si="4"/>
        <v>0</v>
      </c>
      <c r="W21" s="2"/>
    </row>
    <row r="22" spans="1:23" ht="35.1" customHeight="1" thickTop="1" thickBot="1" x14ac:dyDescent="0.3">
      <c r="A22" s="6" t="s">
        <v>19</v>
      </c>
      <c r="B22" s="6" t="s">
        <v>35</v>
      </c>
      <c r="C22" s="6" t="s">
        <v>26</v>
      </c>
      <c r="D22" s="6" t="s">
        <v>20</v>
      </c>
      <c r="E22" s="6" t="s">
        <v>45</v>
      </c>
      <c r="F22" s="6" t="s">
        <v>22</v>
      </c>
      <c r="G22" s="6" t="s">
        <v>23</v>
      </c>
      <c r="H22" s="6" t="s">
        <v>24</v>
      </c>
      <c r="I22" s="7" t="s">
        <v>46</v>
      </c>
      <c r="J22" s="8">
        <v>153199141</v>
      </c>
      <c r="K22" s="8">
        <v>0</v>
      </c>
      <c r="L22" s="8">
        <v>0</v>
      </c>
      <c r="M22" s="8">
        <v>153199141</v>
      </c>
      <c r="N22" s="8">
        <v>0</v>
      </c>
      <c r="O22" s="8">
        <v>153199141</v>
      </c>
      <c r="P22" s="8">
        <v>0</v>
      </c>
      <c r="Q22" s="8">
        <v>0</v>
      </c>
      <c r="R22" s="8">
        <v>0</v>
      </c>
      <c r="S22" s="34">
        <f t="shared" si="1"/>
        <v>153199141</v>
      </c>
      <c r="T22" s="19">
        <f t="shared" si="2"/>
        <v>0</v>
      </c>
      <c r="U22" s="19">
        <f t="shared" si="3"/>
        <v>0</v>
      </c>
      <c r="V22" s="19">
        <f t="shared" si="4"/>
        <v>0</v>
      </c>
      <c r="W22" s="2"/>
    </row>
    <row r="23" spans="1:23" ht="35.1" customHeight="1" thickTop="1" thickBot="1" x14ac:dyDescent="0.3">
      <c r="A23" s="6" t="s">
        <v>19</v>
      </c>
      <c r="B23" s="6" t="s">
        <v>35</v>
      </c>
      <c r="C23" s="6" t="s">
        <v>26</v>
      </c>
      <c r="D23" s="6" t="s">
        <v>20</v>
      </c>
      <c r="E23" s="6" t="s">
        <v>47</v>
      </c>
      <c r="F23" s="6" t="s">
        <v>22</v>
      </c>
      <c r="G23" s="6" t="s">
        <v>23</v>
      </c>
      <c r="H23" s="6" t="s">
        <v>24</v>
      </c>
      <c r="I23" s="7" t="s">
        <v>48</v>
      </c>
      <c r="J23" s="8">
        <v>4032646632</v>
      </c>
      <c r="K23" s="8">
        <v>0</v>
      </c>
      <c r="L23" s="8">
        <v>0</v>
      </c>
      <c r="M23" s="8">
        <v>4032646632</v>
      </c>
      <c r="N23" s="8">
        <v>0</v>
      </c>
      <c r="O23" s="8">
        <v>4032646632</v>
      </c>
      <c r="P23" s="8">
        <v>0</v>
      </c>
      <c r="Q23" s="8">
        <v>0</v>
      </c>
      <c r="R23" s="8">
        <v>0</v>
      </c>
      <c r="S23" s="34">
        <f t="shared" si="1"/>
        <v>4032646632</v>
      </c>
      <c r="T23" s="19">
        <f t="shared" si="2"/>
        <v>0</v>
      </c>
      <c r="U23" s="19">
        <f t="shared" si="3"/>
        <v>0</v>
      </c>
      <c r="V23" s="19">
        <f t="shared" si="4"/>
        <v>0</v>
      </c>
      <c r="W23" s="2"/>
    </row>
    <row r="24" spans="1:23" ht="35.1" customHeight="1" thickTop="1" thickBot="1" x14ac:dyDescent="0.3">
      <c r="A24" s="6" t="s">
        <v>19</v>
      </c>
      <c r="B24" s="6" t="s">
        <v>35</v>
      </c>
      <c r="C24" s="6" t="s">
        <v>26</v>
      </c>
      <c r="D24" s="6" t="s">
        <v>20</v>
      </c>
      <c r="E24" s="6" t="s">
        <v>49</v>
      </c>
      <c r="F24" s="6" t="s">
        <v>22</v>
      </c>
      <c r="G24" s="6" t="s">
        <v>23</v>
      </c>
      <c r="H24" s="6" t="s">
        <v>24</v>
      </c>
      <c r="I24" s="7" t="s">
        <v>50</v>
      </c>
      <c r="J24" s="8">
        <v>971814405</v>
      </c>
      <c r="K24" s="8">
        <v>0</v>
      </c>
      <c r="L24" s="8">
        <v>0</v>
      </c>
      <c r="M24" s="8">
        <v>971814405</v>
      </c>
      <c r="N24" s="8">
        <v>0</v>
      </c>
      <c r="O24" s="8">
        <v>971814405</v>
      </c>
      <c r="P24" s="8">
        <v>0</v>
      </c>
      <c r="Q24" s="8">
        <v>0</v>
      </c>
      <c r="R24" s="8">
        <v>0</v>
      </c>
      <c r="S24" s="34">
        <f t="shared" si="1"/>
        <v>971814405</v>
      </c>
      <c r="T24" s="19">
        <f t="shared" si="2"/>
        <v>0</v>
      </c>
      <c r="U24" s="19">
        <f t="shared" si="3"/>
        <v>0</v>
      </c>
      <c r="V24" s="19">
        <f t="shared" si="4"/>
        <v>0</v>
      </c>
      <c r="W24" s="2"/>
    </row>
    <row r="25" spans="1:23" ht="35.1" customHeight="1" thickTop="1" thickBot="1" x14ac:dyDescent="0.3">
      <c r="A25" s="6" t="s">
        <v>19</v>
      </c>
      <c r="B25" s="6" t="s">
        <v>35</v>
      </c>
      <c r="C25" s="6" t="s">
        <v>28</v>
      </c>
      <c r="D25" s="6" t="s">
        <v>20</v>
      </c>
      <c r="E25" s="6" t="s">
        <v>28</v>
      </c>
      <c r="F25" s="6" t="s">
        <v>22</v>
      </c>
      <c r="G25" s="6" t="s">
        <v>23</v>
      </c>
      <c r="H25" s="6" t="s">
        <v>24</v>
      </c>
      <c r="I25" s="7" t="s">
        <v>51</v>
      </c>
      <c r="J25" s="8">
        <v>662000000</v>
      </c>
      <c r="K25" s="8">
        <v>0</v>
      </c>
      <c r="L25" s="8">
        <v>0</v>
      </c>
      <c r="M25" s="8">
        <v>662000000</v>
      </c>
      <c r="N25" s="8">
        <v>98518000</v>
      </c>
      <c r="O25" s="8">
        <v>563482000</v>
      </c>
      <c r="P25" s="8">
        <v>0</v>
      </c>
      <c r="Q25" s="8">
        <v>0</v>
      </c>
      <c r="R25" s="8">
        <v>0</v>
      </c>
      <c r="S25" s="34">
        <f t="shared" si="1"/>
        <v>662000000</v>
      </c>
      <c r="T25" s="19">
        <f t="shared" si="2"/>
        <v>0</v>
      </c>
      <c r="U25" s="19">
        <f t="shared" si="3"/>
        <v>0</v>
      </c>
      <c r="V25" s="19">
        <f t="shared" si="4"/>
        <v>0</v>
      </c>
      <c r="W25" s="2"/>
    </row>
    <row r="26" spans="1:23" ht="35.1" customHeight="1" thickTop="1" thickBot="1" x14ac:dyDescent="0.3">
      <c r="A26" s="6" t="s">
        <v>19</v>
      </c>
      <c r="B26" s="6" t="s">
        <v>35</v>
      </c>
      <c r="C26" s="6" t="s">
        <v>28</v>
      </c>
      <c r="D26" s="6" t="s">
        <v>20</v>
      </c>
      <c r="E26" s="6" t="s">
        <v>52</v>
      </c>
      <c r="F26" s="6" t="s">
        <v>22</v>
      </c>
      <c r="G26" s="6" t="s">
        <v>23</v>
      </c>
      <c r="H26" s="6" t="s">
        <v>24</v>
      </c>
      <c r="I26" s="7" t="s">
        <v>53</v>
      </c>
      <c r="J26" s="8">
        <v>257000000</v>
      </c>
      <c r="K26" s="8">
        <v>0</v>
      </c>
      <c r="L26" s="8">
        <v>0</v>
      </c>
      <c r="M26" s="8">
        <v>257000000</v>
      </c>
      <c r="N26" s="8">
        <v>8628418.9000000004</v>
      </c>
      <c r="O26" s="8">
        <v>248371581.09999999</v>
      </c>
      <c r="P26" s="8">
        <v>8628418.9000000004</v>
      </c>
      <c r="Q26" s="8">
        <v>8628418.9000000004</v>
      </c>
      <c r="R26" s="8">
        <v>8628418.9000000004</v>
      </c>
      <c r="S26" s="34">
        <f t="shared" si="1"/>
        <v>248371581.09999999</v>
      </c>
      <c r="T26" s="19">
        <f t="shared" si="2"/>
        <v>3.3573614396887164E-2</v>
      </c>
      <c r="U26" s="19">
        <f t="shared" si="3"/>
        <v>3.3573614396887164E-2</v>
      </c>
      <c r="V26" s="19">
        <f t="shared" si="4"/>
        <v>3.3573614396887164E-2</v>
      </c>
      <c r="W26" s="2"/>
    </row>
    <row r="27" spans="1:23" ht="35.1" customHeight="1" thickTop="1" thickBot="1" x14ac:dyDescent="0.3">
      <c r="A27" s="6" t="s">
        <v>19</v>
      </c>
      <c r="B27" s="6" t="s">
        <v>35</v>
      </c>
      <c r="C27" s="6" t="s">
        <v>28</v>
      </c>
      <c r="D27" s="6" t="s">
        <v>20</v>
      </c>
      <c r="E27" s="6" t="s">
        <v>54</v>
      </c>
      <c r="F27" s="6" t="s">
        <v>22</v>
      </c>
      <c r="G27" s="6" t="s">
        <v>23</v>
      </c>
      <c r="H27" s="6" t="s">
        <v>24</v>
      </c>
      <c r="I27" s="7" t="s">
        <v>55</v>
      </c>
      <c r="J27" s="8">
        <v>4000000</v>
      </c>
      <c r="K27" s="8">
        <v>0</v>
      </c>
      <c r="L27" s="8">
        <v>0</v>
      </c>
      <c r="M27" s="8">
        <v>4000000</v>
      </c>
      <c r="N27" s="8">
        <v>250000</v>
      </c>
      <c r="O27" s="8">
        <v>3750000</v>
      </c>
      <c r="P27" s="8">
        <v>250000</v>
      </c>
      <c r="Q27" s="8">
        <v>250000</v>
      </c>
      <c r="R27" s="8">
        <v>250000</v>
      </c>
      <c r="S27" s="34">
        <f t="shared" si="1"/>
        <v>3750000</v>
      </c>
      <c r="T27" s="19">
        <f t="shared" si="2"/>
        <v>6.25E-2</v>
      </c>
      <c r="U27" s="19">
        <f t="shared" si="3"/>
        <v>6.25E-2</v>
      </c>
      <c r="V27" s="19">
        <f t="shared" si="4"/>
        <v>6.25E-2</v>
      </c>
      <c r="W27" s="2"/>
    </row>
    <row r="28" spans="1:23" ht="35.1" customHeight="1" thickTop="1" thickBot="1" x14ac:dyDescent="0.3">
      <c r="A28" s="6" t="s">
        <v>19</v>
      </c>
      <c r="B28" s="6" t="s">
        <v>35</v>
      </c>
      <c r="C28" s="6" t="s">
        <v>28</v>
      </c>
      <c r="D28" s="6" t="s">
        <v>20</v>
      </c>
      <c r="E28" s="6" t="s">
        <v>56</v>
      </c>
      <c r="F28" s="6" t="s">
        <v>22</v>
      </c>
      <c r="G28" s="6" t="s">
        <v>23</v>
      </c>
      <c r="H28" s="6" t="s">
        <v>24</v>
      </c>
      <c r="I28" s="7" t="s">
        <v>57</v>
      </c>
      <c r="J28" s="8">
        <v>46200000000</v>
      </c>
      <c r="K28" s="8">
        <v>0</v>
      </c>
      <c r="L28" s="8">
        <v>0</v>
      </c>
      <c r="M28" s="8">
        <v>46200000000</v>
      </c>
      <c r="N28" s="8">
        <v>3939270790.9000001</v>
      </c>
      <c r="O28" s="8">
        <v>42260729209.099998</v>
      </c>
      <c r="P28" s="8">
        <v>3602832721.9000001</v>
      </c>
      <c r="Q28" s="8">
        <v>3602832721.9000001</v>
      </c>
      <c r="R28" s="8">
        <v>3602832721.9000001</v>
      </c>
      <c r="S28" s="34">
        <f t="shared" si="1"/>
        <v>42597167278.099998</v>
      </c>
      <c r="T28" s="19">
        <f t="shared" si="2"/>
        <v>7.7983392248917746E-2</v>
      </c>
      <c r="U28" s="19">
        <f t="shared" si="3"/>
        <v>7.7983392248917746E-2</v>
      </c>
      <c r="V28" s="19">
        <f t="shared" si="4"/>
        <v>7.7983392248917746E-2</v>
      </c>
      <c r="W28" s="2"/>
    </row>
    <row r="29" spans="1:23" ht="35.1" customHeight="1" thickTop="1" thickBot="1" x14ac:dyDescent="0.3">
      <c r="A29" s="6" t="s">
        <v>19</v>
      </c>
      <c r="B29" s="6" t="s">
        <v>35</v>
      </c>
      <c r="C29" s="6" t="s">
        <v>28</v>
      </c>
      <c r="D29" s="6" t="s">
        <v>20</v>
      </c>
      <c r="E29" s="6" t="s">
        <v>58</v>
      </c>
      <c r="F29" s="6" t="s">
        <v>22</v>
      </c>
      <c r="G29" s="6" t="s">
        <v>23</v>
      </c>
      <c r="H29" s="6" t="s">
        <v>24</v>
      </c>
      <c r="I29" s="7" t="s">
        <v>59</v>
      </c>
      <c r="J29" s="8">
        <v>30450000000</v>
      </c>
      <c r="K29" s="8">
        <v>0</v>
      </c>
      <c r="L29" s="8">
        <v>0</v>
      </c>
      <c r="M29" s="8">
        <v>30450000000</v>
      </c>
      <c r="N29" s="8">
        <v>2926848339.4099998</v>
      </c>
      <c r="O29" s="8">
        <v>27523151660.59</v>
      </c>
      <c r="P29" s="8">
        <v>2866425411.4099998</v>
      </c>
      <c r="Q29" s="8">
        <v>1707196273</v>
      </c>
      <c r="R29" s="8">
        <v>1707196273</v>
      </c>
      <c r="S29" s="34">
        <f t="shared" si="1"/>
        <v>27583574588.59</v>
      </c>
      <c r="T29" s="19">
        <f t="shared" si="2"/>
        <v>9.4135481491297204E-2</v>
      </c>
      <c r="U29" s="19">
        <f t="shared" si="3"/>
        <v>5.6065559047619049E-2</v>
      </c>
      <c r="V29" s="19">
        <f t="shared" si="4"/>
        <v>5.6065559047619049E-2</v>
      </c>
      <c r="W29" s="2"/>
    </row>
    <row r="30" spans="1:23" ht="35.1" customHeight="1" thickTop="1" thickBot="1" x14ac:dyDescent="0.3">
      <c r="A30" s="6" t="s">
        <v>19</v>
      </c>
      <c r="B30" s="6" t="s">
        <v>35</v>
      </c>
      <c r="C30" s="6" t="s">
        <v>60</v>
      </c>
      <c r="D30" s="6" t="s">
        <v>20</v>
      </c>
      <c r="E30" s="6" t="s">
        <v>20</v>
      </c>
      <c r="F30" s="6" t="s">
        <v>22</v>
      </c>
      <c r="G30" s="6" t="s">
        <v>23</v>
      </c>
      <c r="H30" s="6" t="s">
        <v>24</v>
      </c>
      <c r="I30" s="7" t="s">
        <v>61</v>
      </c>
      <c r="J30" s="8">
        <v>371222550</v>
      </c>
      <c r="K30" s="8">
        <v>0</v>
      </c>
      <c r="L30" s="8">
        <v>0</v>
      </c>
      <c r="M30" s="8">
        <v>371222550</v>
      </c>
      <c r="N30" s="8">
        <v>0</v>
      </c>
      <c r="O30" s="8">
        <v>371222550</v>
      </c>
      <c r="P30" s="8">
        <v>0</v>
      </c>
      <c r="Q30" s="8">
        <v>0</v>
      </c>
      <c r="R30" s="8">
        <v>0</v>
      </c>
      <c r="S30" s="34">
        <f t="shared" si="1"/>
        <v>371222550</v>
      </c>
      <c r="T30" s="19">
        <f t="shared" si="2"/>
        <v>0</v>
      </c>
      <c r="U30" s="19">
        <f t="shared" si="3"/>
        <v>0</v>
      </c>
      <c r="V30" s="19">
        <f t="shared" si="4"/>
        <v>0</v>
      </c>
      <c r="W30" s="2"/>
    </row>
    <row r="31" spans="1:23" ht="35.1" customHeight="1" thickTop="1" thickBot="1" x14ac:dyDescent="0.3">
      <c r="A31" s="9" t="s">
        <v>19</v>
      </c>
      <c r="B31" s="9">
        <v>4</v>
      </c>
      <c r="C31" s="9"/>
      <c r="D31" s="9"/>
      <c r="E31" s="9"/>
      <c r="F31" s="9"/>
      <c r="G31" s="9"/>
      <c r="H31" s="9"/>
      <c r="I31" s="10" t="s">
        <v>105</v>
      </c>
      <c r="J31" s="11">
        <f>SUM(J32:J35)</f>
        <v>191917708096</v>
      </c>
      <c r="K31" s="11">
        <f t="shared" ref="K31:R31" si="9">SUM(K32:K35)</f>
        <v>0</v>
      </c>
      <c r="L31" s="11">
        <f t="shared" si="9"/>
        <v>0</v>
      </c>
      <c r="M31" s="11">
        <f t="shared" si="9"/>
        <v>191917708096</v>
      </c>
      <c r="N31" s="11">
        <f t="shared" si="9"/>
        <v>171330908096</v>
      </c>
      <c r="O31" s="11">
        <f t="shared" si="9"/>
        <v>20586800000</v>
      </c>
      <c r="P31" s="11">
        <f t="shared" si="9"/>
        <v>168240908096</v>
      </c>
      <c r="Q31" s="11">
        <f t="shared" si="9"/>
        <v>0</v>
      </c>
      <c r="R31" s="11">
        <f t="shared" si="9"/>
        <v>0</v>
      </c>
      <c r="S31" s="33">
        <f t="shared" si="1"/>
        <v>23676800000</v>
      </c>
      <c r="T31" s="18">
        <f t="shared" si="2"/>
        <v>0.87663045669471773</v>
      </c>
      <c r="U31" s="18">
        <f t="shared" si="3"/>
        <v>0</v>
      </c>
      <c r="V31" s="18">
        <f t="shared" si="4"/>
        <v>0</v>
      </c>
      <c r="W31" s="2"/>
    </row>
    <row r="32" spans="1:23" ht="66" customHeight="1" thickTop="1" thickBot="1" x14ac:dyDescent="0.3">
      <c r="A32" s="6" t="s">
        <v>19</v>
      </c>
      <c r="B32" s="6" t="s">
        <v>26</v>
      </c>
      <c r="C32" s="6" t="s">
        <v>32</v>
      </c>
      <c r="D32" s="6" t="s">
        <v>20</v>
      </c>
      <c r="E32" s="6" t="s">
        <v>56</v>
      </c>
      <c r="F32" s="6" t="s">
        <v>22</v>
      </c>
      <c r="G32" s="6" t="s">
        <v>23</v>
      </c>
      <c r="H32" s="6" t="s">
        <v>24</v>
      </c>
      <c r="I32" s="7" t="s">
        <v>62</v>
      </c>
      <c r="J32" s="8">
        <v>139872454048</v>
      </c>
      <c r="K32" s="8">
        <v>0</v>
      </c>
      <c r="L32" s="8">
        <v>0</v>
      </c>
      <c r="M32" s="8">
        <v>139872454048</v>
      </c>
      <c r="N32" s="8">
        <v>139872454048</v>
      </c>
      <c r="O32" s="8">
        <v>0</v>
      </c>
      <c r="P32" s="8">
        <v>139872454048</v>
      </c>
      <c r="Q32" s="8">
        <v>0</v>
      </c>
      <c r="R32" s="8">
        <v>0</v>
      </c>
      <c r="S32" s="34">
        <f t="shared" si="1"/>
        <v>0</v>
      </c>
      <c r="T32" s="19">
        <f t="shared" si="2"/>
        <v>1</v>
      </c>
      <c r="U32" s="19">
        <f t="shared" si="3"/>
        <v>0</v>
      </c>
      <c r="V32" s="19">
        <f t="shared" si="4"/>
        <v>0</v>
      </c>
      <c r="W32" s="2"/>
    </row>
    <row r="33" spans="1:23" ht="71.25" customHeight="1" thickTop="1" thickBot="1" x14ac:dyDescent="0.3">
      <c r="A33" s="6" t="s">
        <v>19</v>
      </c>
      <c r="B33" s="6" t="s">
        <v>26</v>
      </c>
      <c r="C33" s="6" t="s">
        <v>32</v>
      </c>
      <c r="D33" s="6" t="s">
        <v>20</v>
      </c>
      <c r="E33" s="6" t="s">
        <v>63</v>
      </c>
      <c r="F33" s="6" t="s">
        <v>22</v>
      </c>
      <c r="G33" s="6" t="s">
        <v>23</v>
      </c>
      <c r="H33" s="6" t="s">
        <v>24</v>
      </c>
      <c r="I33" s="7" t="s">
        <v>64</v>
      </c>
      <c r="J33" s="8">
        <v>28368454048</v>
      </c>
      <c r="K33" s="8">
        <v>0</v>
      </c>
      <c r="L33" s="8">
        <v>0</v>
      </c>
      <c r="M33" s="8">
        <v>28368454048</v>
      </c>
      <c r="N33" s="8">
        <v>28368454048</v>
      </c>
      <c r="O33" s="8">
        <v>0</v>
      </c>
      <c r="P33" s="8">
        <v>28368454048</v>
      </c>
      <c r="Q33" s="8">
        <v>0</v>
      </c>
      <c r="R33" s="8">
        <v>0</v>
      </c>
      <c r="S33" s="34">
        <f t="shared" si="1"/>
        <v>0</v>
      </c>
      <c r="T33" s="19">
        <f t="shared" si="2"/>
        <v>1</v>
      </c>
      <c r="U33" s="19">
        <f t="shared" si="3"/>
        <v>0</v>
      </c>
      <c r="V33" s="19">
        <f t="shared" si="4"/>
        <v>0</v>
      </c>
      <c r="W33" s="2"/>
    </row>
    <row r="34" spans="1:23" ht="63.75" customHeight="1" thickTop="1" thickBot="1" x14ac:dyDescent="0.3">
      <c r="A34" s="6" t="s">
        <v>19</v>
      </c>
      <c r="B34" s="6" t="s">
        <v>26</v>
      </c>
      <c r="C34" s="6" t="s">
        <v>32</v>
      </c>
      <c r="D34" s="6" t="s">
        <v>20</v>
      </c>
      <c r="E34" s="6" t="s">
        <v>65</v>
      </c>
      <c r="F34" s="6" t="s">
        <v>22</v>
      </c>
      <c r="G34" s="6" t="s">
        <v>38</v>
      </c>
      <c r="H34" s="6" t="s">
        <v>39</v>
      </c>
      <c r="I34" s="7" t="s">
        <v>66</v>
      </c>
      <c r="J34" s="8">
        <v>20586800000</v>
      </c>
      <c r="K34" s="8">
        <v>0</v>
      </c>
      <c r="L34" s="8">
        <v>0</v>
      </c>
      <c r="M34" s="8">
        <v>20586800000</v>
      </c>
      <c r="N34" s="8">
        <v>0</v>
      </c>
      <c r="O34" s="8">
        <v>20586800000</v>
      </c>
      <c r="P34" s="8">
        <v>0</v>
      </c>
      <c r="Q34" s="8">
        <v>0</v>
      </c>
      <c r="R34" s="8">
        <v>0</v>
      </c>
      <c r="S34" s="34">
        <f t="shared" si="1"/>
        <v>20586800000</v>
      </c>
      <c r="T34" s="19">
        <f t="shared" si="2"/>
        <v>0</v>
      </c>
      <c r="U34" s="19">
        <f t="shared" si="3"/>
        <v>0</v>
      </c>
      <c r="V34" s="19">
        <f t="shared" si="4"/>
        <v>0</v>
      </c>
      <c r="W34" s="2"/>
    </row>
    <row r="35" spans="1:23" ht="54.75" customHeight="1" thickTop="1" thickBot="1" x14ac:dyDescent="0.3">
      <c r="A35" s="6" t="s">
        <v>19</v>
      </c>
      <c r="B35" s="6" t="s">
        <v>26</v>
      </c>
      <c r="C35" s="6" t="s">
        <v>32</v>
      </c>
      <c r="D35" s="6" t="s">
        <v>20</v>
      </c>
      <c r="E35" s="6" t="s">
        <v>67</v>
      </c>
      <c r="F35" s="6" t="s">
        <v>22</v>
      </c>
      <c r="G35" s="6" t="s">
        <v>23</v>
      </c>
      <c r="H35" s="6" t="s">
        <v>24</v>
      </c>
      <c r="I35" s="7" t="s">
        <v>68</v>
      </c>
      <c r="J35" s="8">
        <v>3090000000</v>
      </c>
      <c r="K35" s="8">
        <v>0</v>
      </c>
      <c r="L35" s="8">
        <v>0</v>
      </c>
      <c r="M35" s="8">
        <v>3090000000</v>
      </c>
      <c r="N35" s="8">
        <v>3090000000</v>
      </c>
      <c r="O35" s="8">
        <v>0</v>
      </c>
      <c r="P35" s="8">
        <v>0</v>
      </c>
      <c r="Q35" s="8">
        <v>0</v>
      </c>
      <c r="R35" s="8">
        <v>0</v>
      </c>
      <c r="S35" s="34">
        <f t="shared" si="1"/>
        <v>3090000000</v>
      </c>
      <c r="T35" s="19">
        <f t="shared" si="2"/>
        <v>0</v>
      </c>
      <c r="U35" s="19">
        <f t="shared" si="3"/>
        <v>0</v>
      </c>
      <c r="V35" s="19">
        <f t="shared" si="4"/>
        <v>0</v>
      </c>
      <c r="W35" s="2"/>
    </row>
    <row r="36" spans="1:23" ht="35.1" customHeight="1" thickTop="1" thickBot="1" x14ac:dyDescent="0.3">
      <c r="A36" s="9" t="s">
        <v>69</v>
      </c>
      <c r="B36" s="9"/>
      <c r="C36" s="9"/>
      <c r="D36" s="9"/>
      <c r="E36" s="9"/>
      <c r="F36" s="9"/>
      <c r="G36" s="9"/>
      <c r="H36" s="9"/>
      <c r="I36" s="10" t="s">
        <v>102</v>
      </c>
      <c r="J36" s="11">
        <f>SUM(J37:J61)</f>
        <v>109465000000</v>
      </c>
      <c r="K36" s="11">
        <f t="shared" ref="K36:R36" si="10">SUM(K37:K61)</f>
        <v>0</v>
      </c>
      <c r="L36" s="11">
        <f t="shared" si="10"/>
        <v>0</v>
      </c>
      <c r="M36" s="11">
        <f t="shared" si="10"/>
        <v>109465000000</v>
      </c>
      <c r="N36" s="11">
        <f t="shared" si="10"/>
        <v>95285983847.119995</v>
      </c>
      <c r="O36" s="11">
        <f t="shared" si="10"/>
        <v>14179016152.879999</v>
      </c>
      <c r="P36" s="11">
        <f t="shared" si="10"/>
        <v>39674372042</v>
      </c>
      <c r="Q36" s="11">
        <f t="shared" si="10"/>
        <v>461785395</v>
      </c>
      <c r="R36" s="11">
        <f t="shared" si="10"/>
        <v>441439960</v>
      </c>
      <c r="S36" s="33">
        <f t="shared" si="1"/>
        <v>69790627958</v>
      </c>
      <c r="T36" s="18">
        <f t="shared" si="2"/>
        <v>0.36243888039099253</v>
      </c>
      <c r="U36" s="18">
        <f t="shared" si="3"/>
        <v>4.2185666194674096E-3</v>
      </c>
      <c r="V36" s="18">
        <f t="shared" si="4"/>
        <v>4.032704152012059E-3</v>
      </c>
      <c r="W36" s="2"/>
    </row>
    <row r="37" spans="1:23" ht="56.25" customHeight="1" thickTop="1" thickBot="1" x14ac:dyDescent="0.3">
      <c r="A37" s="6" t="s">
        <v>69</v>
      </c>
      <c r="B37" s="6" t="s">
        <v>70</v>
      </c>
      <c r="C37" s="6" t="s">
        <v>71</v>
      </c>
      <c r="D37" s="6" t="s">
        <v>32</v>
      </c>
      <c r="E37" s="6"/>
      <c r="F37" s="6" t="s">
        <v>22</v>
      </c>
      <c r="G37" s="6" t="s">
        <v>23</v>
      </c>
      <c r="H37" s="6" t="s">
        <v>24</v>
      </c>
      <c r="I37" s="7" t="s">
        <v>72</v>
      </c>
      <c r="J37" s="8">
        <v>4117000000</v>
      </c>
      <c r="K37" s="8">
        <v>0</v>
      </c>
      <c r="L37" s="8">
        <v>0</v>
      </c>
      <c r="M37" s="8">
        <v>4117000000</v>
      </c>
      <c r="N37" s="8">
        <v>2752683037</v>
      </c>
      <c r="O37" s="8">
        <v>1364316963</v>
      </c>
      <c r="P37" s="8">
        <v>2752682876</v>
      </c>
      <c r="Q37" s="8">
        <v>202439960</v>
      </c>
      <c r="R37" s="8">
        <v>202439960</v>
      </c>
      <c r="S37" s="34">
        <f t="shared" si="1"/>
        <v>1364317124</v>
      </c>
      <c r="T37" s="19">
        <f t="shared" si="2"/>
        <v>0.6686137663347097</v>
      </c>
      <c r="U37" s="19">
        <f t="shared" si="3"/>
        <v>4.9171717269856689E-2</v>
      </c>
      <c r="V37" s="19">
        <f t="shared" si="4"/>
        <v>4.9171717269856689E-2</v>
      </c>
      <c r="W37" s="2"/>
    </row>
    <row r="38" spans="1:23" ht="65.25" customHeight="1" thickTop="1" thickBot="1" x14ac:dyDescent="0.3">
      <c r="A38" s="6" t="s">
        <v>69</v>
      </c>
      <c r="B38" s="6" t="s">
        <v>73</v>
      </c>
      <c r="C38" s="6" t="s">
        <v>71</v>
      </c>
      <c r="D38" s="6" t="s">
        <v>20</v>
      </c>
      <c r="E38" s="6"/>
      <c r="F38" s="6" t="s">
        <v>22</v>
      </c>
      <c r="G38" s="6" t="s">
        <v>23</v>
      </c>
      <c r="H38" s="6" t="s">
        <v>24</v>
      </c>
      <c r="I38" s="7" t="s">
        <v>74</v>
      </c>
      <c r="J38" s="8">
        <v>2000000000</v>
      </c>
      <c r="K38" s="8">
        <v>0</v>
      </c>
      <c r="L38" s="8">
        <v>0</v>
      </c>
      <c r="M38" s="8">
        <v>2000000000</v>
      </c>
      <c r="N38" s="8">
        <v>2000000000</v>
      </c>
      <c r="O38" s="8">
        <v>0</v>
      </c>
      <c r="P38" s="8">
        <v>0</v>
      </c>
      <c r="Q38" s="8">
        <v>0</v>
      </c>
      <c r="R38" s="8">
        <v>0</v>
      </c>
      <c r="S38" s="34">
        <f t="shared" ref="S38:S62" si="11">+M38-P38</f>
        <v>2000000000</v>
      </c>
      <c r="T38" s="19">
        <f t="shared" ref="T38:T62" si="12">+P38/M38</f>
        <v>0</v>
      </c>
      <c r="U38" s="19">
        <f t="shared" ref="U38:U62" si="13">+Q38/M38</f>
        <v>0</v>
      </c>
      <c r="V38" s="19">
        <f t="shared" ref="V38:V62" si="14">+R38/M38</f>
        <v>0</v>
      </c>
      <c r="W38" s="2"/>
    </row>
    <row r="39" spans="1:23" ht="50.1" customHeight="1" thickTop="1" thickBot="1" x14ac:dyDescent="0.3">
      <c r="A39" s="6" t="s">
        <v>69</v>
      </c>
      <c r="B39" s="6" t="s">
        <v>73</v>
      </c>
      <c r="C39" s="6" t="s">
        <v>71</v>
      </c>
      <c r="D39" s="6" t="s">
        <v>20</v>
      </c>
      <c r="E39" s="6"/>
      <c r="F39" s="6" t="s">
        <v>22</v>
      </c>
      <c r="G39" s="6" t="s">
        <v>38</v>
      </c>
      <c r="H39" s="6" t="s">
        <v>24</v>
      </c>
      <c r="I39" s="7" t="s">
        <v>74</v>
      </c>
      <c r="J39" s="8">
        <v>3000000000</v>
      </c>
      <c r="K39" s="8">
        <v>0</v>
      </c>
      <c r="L39" s="8">
        <v>0</v>
      </c>
      <c r="M39" s="8">
        <v>3000000000</v>
      </c>
      <c r="N39" s="8">
        <v>3000000000</v>
      </c>
      <c r="O39" s="8">
        <v>0</v>
      </c>
      <c r="P39" s="8">
        <v>2000000000</v>
      </c>
      <c r="Q39" s="8">
        <v>0</v>
      </c>
      <c r="R39" s="8">
        <v>0</v>
      </c>
      <c r="S39" s="34">
        <f t="shared" si="11"/>
        <v>1000000000</v>
      </c>
      <c r="T39" s="19">
        <f t="shared" si="12"/>
        <v>0.66666666666666663</v>
      </c>
      <c r="U39" s="19">
        <f t="shared" si="13"/>
        <v>0</v>
      </c>
      <c r="V39" s="19">
        <f t="shared" si="14"/>
        <v>0</v>
      </c>
      <c r="W39" s="2"/>
    </row>
    <row r="40" spans="1:23" ht="50.1" customHeight="1" thickTop="1" thickBot="1" x14ac:dyDescent="0.3">
      <c r="A40" s="6" t="s">
        <v>69</v>
      </c>
      <c r="B40" s="6" t="s">
        <v>73</v>
      </c>
      <c r="C40" s="6" t="s">
        <v>71</v>
      </c>
      <c r="D40" s="6" t="s">
        <v>32</v>
      </c>
      <c r="E40" s="6"/>
      <c r="F40" s="6" t="s">
        <v>22</v>
      </c>
      <c r="G40" s="6" t="s">
        <v>23</v>
      </c>
      <c r="H40" s="6" t="s">
        <v>24</v>
      </c>
      <c r="I40" s="7" t="s">
        <v>75</v>
      </c>
      <c r="J40" s="8">
        <v>45000000000</v>
      </c>
      <c r="K40" s="8">
        <v>0</v>
      </c>
      <c r="L40" s="8">
        <v>0</v>
      </c>
      <c r="M40" s="8">
        <v>45000000000</v>
      </c>
      <c r="N40" s="8">
        <v>45000000000</v>
      </c>
      <c r="O40" s="8">
        <v>0</v>
      </c>
      <c r="P40" s="8">
        <v>0</v>
      </c>
      <c r="Q40" s="8">
        <v>0</v>
      </c>
      <c r="R40" s="8">
        <v>0</v>
      </c>
      <c r="S40" s="34">
        <f t="shared" si="11"/>
        <v>45000000000</v>
      </c>
      <c r="T40" s="19">
        <f t="shared" si="12"/>
        <v>0</v>
      </c>
      <c r="U40" s="19">
        <f t="shared" si="13"/>
        <v>0</v>
      </c>
      <c r="V40" s="19">
        <f t="shared" si="14"/>
        <v>0</v>
      </c>
      <c r="W40" s="2"/>
    </row>
    <row r="41" spans="1:23" ht="50.1" customHeight="1" thickTop="1" thickBot="1" x14ac:dyDescent="0.3">
      <c r="A41" s="6" t="s">
        <v>69</v>
      </c>
      <c r="B41" s="6" t="s">
        <v>73</v>
      </c>
      <c r="C41" s="6" t="s">
        <v>71</v>
      </c>
      <c r="D41" s="6" t="s">
        <v>60</v>
      </c>
      <c r="E41" s="6"/>
      <c r="F41" s="6" t="s">
        <v>22</v>
      </c>
      <c r="G41" s="6" t="s">
        <v>23</v>
      </c>
      <c r="H41" s="6" t="s">
        <v>24</v>
      </c>
      <c r="I41" s="7" t="s">
        <v>76</v>
      </c>
      <c r="J41" s="8">
        <v>1110000000</v>
      </c>
      <c r="K41" s="8">
        <v>0</v>
      </c>
      <c r="L41" s="8">
        <v>0</v>
      </c>
      <c r="M41" s="8">
        <v>1110000000</v>
      </c>
      <c r="N41" s="8">
        <v>20000000</v>
      </c>
      <c r="O41" s="8">
        <v>1090000000</v>
      </c>
      <c r="P41" s="8">
        <v>20000000</v>
      </c>
      <c r="Q41" s="8">
        <v>20000000</v>
      </c>
      <c r="R41" s="8">
        <v>20000000</v>
      </c>
      <c r="S41" s="34">
        <f t="shared" si="11"/>
        <v>1090000000</v>
      </c>
      <c r="T41" s="19">
        <f t="shared" si="12"/>
        <v>1.8018018018018018E-2</v>
      </c>
      <c r="U41" s="19">
        <f t="shared" si="13"/>
        <v>1.8018018018018018E-2</v>
      </c>
      <c r="V41" s="19">
        <f t="shared" si="14"/>
        <v>1.8018018018018018E-2</v>
      </c>
      <c r="W41" s="2"/>
    </row>
    <row r="42" spans="1:23" ht="50.1" customHeight="1" thickTop="1" thickBot="1" x14ac:dyDescent="0.3">
      <c r="A42" s="6" t="s">
        <v>69</v>
      </c>
      <c r="B42" s="6" t="s">
        <v>73</v>
      </c>
      <c r="C42" s="6" t="s">
        <v>71</v>
      </c>
      <c r="D42" s="6" t="s">
        <v>60</v>
      </c>
      <c r="E42" s="6"/>
      <c r="F42" s="6" t="s">
        <v>22</v>
      </c>
      <c r="G42" s="6" t="s">
        <v>38</v>
      </c>
      <c r="H42" s="6" t="s">
        <v>24</v>
      </c>
      <c r="I42" s="7" t="s">
        <v>76</v>
      </c>
      <c r="J42" s="8">
        <v>2000000000</v>
      </c>
      <c r="K42" s="8">
        <v>0</v>
      </c>
      <c r="L42" s="8">
        <v>0</v>
      </c>
      <c r="M42" s="8">
        <v>2000000000</v>
      </c>
      <c r="N42" s="8">
        <v>732261606</v>
      </c>
      <c r="O42" s="8">
        <v>1267738394</v>
      </c>
      <c r="P42" s="8">
        <v>732261606</v>
      </c>
      <c r="Q42" s="8">
        <v>0</v>
      </c>
      <c r="R42" s="8">
        <v>0</v>
      </c>
      <c r="S42" s="34">
        <f t="shared" si="11"/>
        <v>1267738394</v>
      </c>
      <c r="T42" s="19">
        <f t="shared" si="12"/>
        <v>0.366130803</v>
      </c>
      <c r="U42" s="19">
        <f t="shared" si="13"/>
        <v>0</v>
      </c>
      <c r="V42" s="19">
        <f t="shared" si="14"/>
        <v>0</v>
      </c>
      <c r="W42" s="2"/>
    </row>
    <row r="43" spans="1:23" ht="50.1" customHeight="1" thickTop="1" thickBot="1" x14ac:dyDescent="0.3">
      <c r="A43" s="6" t="s">
        <v>69</v>
      </c>
      <c r="B43" s="6" t="s">
        <v>73</v>
      </c>
      <c r="C43" s="6" t="s">
        <v>71</v>
      </c>
      <c r="D43" s="6" t="s">
        <v>77</v>
      </c>
      <c r="E43" s="6"/>
      <c r="F43" s="6" t="s">
        <v>22</v>
      </c>
      <c r="G43" s="6" t="s">
        <v>23</v>
      </c>
      <c r="H43" s="6" t="s">
        <v>24</v>
      </c>
      <c r="I43" s="7" t="s">
        <v>78</v>
      </c>
      <c r="J43" s="8">
        <v>750000000</v>
      </c>
      <c r="K43" s="8">
        <v>0</v>
      </c>
      <c r="L43" s="8">
        <v>0</v>
      </c>
      <c r="M43" s="8">
        <v>750000000</v>
      </c>
      <c r="N43" s="8">
        <v>711853575</v>
      </c>
      <c r="O43" s="8">
        <v>38146425</v>
      </c>
      <c r="P43" s="8">
        <v>711853572</v>
      </c>
      <c r="Q43" s="8">
        <v>10000000</v>
      </c>
      <c r="R43" s="8">
        <v>10000000</v>
      </c>
      <c r="S43" s="34">
        <f t="shared" si="11"/>
        <v>38146428</v>
      </c>
      <c r="T43" s="19">
        <f t="shared" si="12"/>
        <v>0.94913809599999999</v>
      </c>
      <c r="U43" s="19">
        <f t="shared" si="13"/>
        <v>1.3333333333333334E-2</v>
      </c>
      <c r="V43" s="19">
        <f t="shared" si="14"/>
        <v>1.3333333333333334E-2</v>
      </c>
      <c r="W43" s="2"/>
    </row>
    <row r="44" spans="1:23" ht="50.1" customHeight="1" thickTop="1" thickBot="1" x14ac:dyDescent="0.3">
      <c r="A44" s="6" t="s">
        <v>69</v>
      </c>
      <c r="B44" s="6" t="s">
        <v>73</v>
      </c>
      <c r="C44" s="6" t="s">
        <v>71</v>
      </c>
      <c r="D44" s="6" t="s">
        <v>38</v>
      </c>
      <c r="E44" s="6"/>
      <c r="F44" s="6" t="s">
        <v>22</v>
      </c>
      <c r="G44" s="6" t="s">
        <v>23</v>
      </c>
      <c r="H44" s="6" t="s">
        <v>24</v>
      </c>
      <c r="I44" s="7" t="s">
        <v>79</v>
      </c>
      <c r="J44" s="8">
        <v>1941700000</v>
      </c>
      <c r="K44" s="8">
        <v>0</v>
      </c>
      <c r="L44" s="8">
        <v>0</v>
      </c>
      <c r="M44" s="8">
        <v>1941700000</v>
      </c>
      <c r="N44" s="8">
        <v>157856106</v>
      </c>
      <c r="O44" s="8">
        <v>1783843894</v>
      </c>
      <c r="P44" s="8">
        <v>155209215</v>
      </c>
      <c r="Q44" s="8">
        <v>35000000</v>
      </c>
      <c r="R44" s="8">
        <v>35000000</v>
      </c>
      <c r="S44" s="34">
        <f t="shared" si="11"/>
        <v>1786490785</v>
      </c>
      <c r="T44" s="19">
        <f t="shared" si="12"/>
        <v>7.9934704125251069E-2</v>
      </c>
      <c r="U44" s="19">
        <f t="shared" si="13"/>
        <v>1.802544162331977E-2</v>
      </c>
      <c r="V44" s="19">
        <f t="shared" si="14"/>
        <v>1.802544162331977E-2</v>
      </c>
      <c r="W44" s="2"/>
    </row>
    <row r="45" spans="1:23" ht="50.1" customHeight="1" thickTop="1" thickBot="1" x14ac:dyDescent="0.3">
      <c r="A45" s="6" t="s">
        <v>69</v>
      </c>
      <c r="B45" s="6" t="s">
        <v>73</v>
      </c>
      <c r="C45" s="6" t="s">
        <v>71</v>
      </c>
      <c r="D45" s="6" t="s">
        <v>38</v>
      </c>
      <c r="E45" s="6"/>
      <c r="F45" s="6" t="s">
        <v>22</v>
      </c>
      <c r="G45" s="6" t="s">
        <v>38</v>
      </c>
      <c r="H45" s="6" t="s">
        <v>24</v>
      </c>
      <c r="I45" s="7" t="s">
        <v>79</v>
      </c>
      <c r="J45" s="8">
        <v>12000000000</v>
      </c>
      <c r="K45" s="8">
        <v>0</v>
      </c>
      <c r="L45" s="8">
        <v>0</v>
      </c>
      <c r="M45" s="8">
        <v>12000000000</v>
      </c>
      <c r="N45" s="8">
        <v>7182005474</v>
      </c>
      <c r="O45" s="8">
        <v>4817994526</v>
      </c>
      <c r="P45" s="8">
        <v>7036256863</v>
      </c>
      <c r="Q45" s="8">
        <v>0</v>
      </c>
      <c r="R45" s="8">
        <v>0</v>
      </c>
      <c r="S45" s="34">
        <f t="shared" si="11"/>
        <v>4963743137</v>
      </c>
      <c r="T45" s="19">
        <f t="shared" si="12"/>
        <v>0.58635473858333331</v>
      </c>
      <c r="U45" s="19">
        <f t="shared" si="13"/>
        <v>0</v>
      </c>
      <c r="V45" s="19">
        <f t="shared" si="14"/>
        <v>0</v>
      </c>
      <c r="W45" s="2"/>
    </row>
    <row r="46" spans="1:23" ht="50.1" customHeight="1" thickTop="1" thickBot="1" x14ac:dyDescent="0.3">
      <c r="A46" s="6" t="s">
        <v>69</v>
      </c>
      <c r="B46" s="6" t="s">
        <v>73</v>
      </c>
      <c r="C46" s="6" t="s">
        <v>71</v>
      </c>
      <c r="D46" s="6" t="s">
        <v>80</v>
      </c>
      <c r="E46" s="6"/>
      <c r="F46" s="6" t="s">
        <v>22</v>
      </c>
      <c r="G46" s="6" t="s">
        <v>23</v>
      </c>
      <c r="H46" s="6" t="s">
        <v>24</v>
      </c>
      <c r="I46" s="7" t="s">
        <v>81</v>
      </c>
      <c r="J46" s="8">
        <v>1000000000</v>
      </c>
      <c r="K46" s="8">
        <v>0</v>
      </c>
      <c r="L46" s="8">
        <v>0</v>
      </c>
      <c r="M46" s="8">
        <v>1000000000</v>
      </c>
      <c r="N46" s="8">
        <v>863885410</v>
      </c>
      <c r="O46" s="8">
        <v>136114590</v>
      </c>
      <c r="P46" s="8">
        <v>863885410</v>
      </c>
      <c r="Q46" s="8">
        <v>30000000</v>
      </c>
      <c r="R46" s="8">
        <v>30000000</v>
      </c>
      <c r="S46" s="34">
        <f t="shared" si="11"/>
        <v>136114590</v>
      </c>
      <c r="T46" s="19">
        <f t="shared" si="12"/>
        <v>0.86388540999999996</v>
      </c>
      <c r="U46" s="19">
        <f t="shared" si="13"/>
        <v>0.03</v>
      </c>
      <c r="V46" s="19">
        <f t="shared" si="14"/>
        <v>0.03</v>
      </c>
      <c r="W46" s="2"/>
    </row>
    <row r="47" spans="1:23" ht="50.1" customHeight="1" thickTop="1" thickBot="1" x14ac:dyDescent="0.3">
      <c r="A47" s="6" t="s">
        <v>69</v>
      </c>
      <c r="B47" s="6" t="s">
        <v>73</v>
      </c>
      <c r="C47" s="6" t="s">
        <v>71</v>
      </c>
      <c r="D47" s="6" t="s">
        <v>80</v>
      </c>
      <c r="E47" s="6"/>
      <c r="F47" s="6" t="s">
        <v>22</v>
      </c>
      <c r="G47" s="6" t="s">
        <v>38</v>
      </c>
      <c r="H47" s="6" t="s">
        <v>24</v>
      </c>
      <c r="I47" s="7" t="s">
        <v>81</v>
      </c>
      <c r="J47" s="8">
        <v>2000000000</v>
      </c>
      <c r="K47" s="8">
        <v>0</v>
      </c>
      <c r="L47" s="8">
        <v>0</v>
      </c>
      <c r="M47" s="8">
        <v>2000000000</v>
      </c>
      <c r="N47" s="8">
        <v>1850309870</v>
      </c>
      <c r="O47" s="8">
        <v>149690130</v>
      </c>
      <c r="P47" s="8">
        <v>1846094423</v>
      </c>
      <c r="Q47" s="8">
        <v>3563684</v>
      </c>
      <c r="R47" s="8">
        <v>0</v>
      </c>
      <c r="S47" s="34">
        <f t="shared" si="11"/>
        <v>153905577</v>
      </c>
      <c r="T47" s="19">
        <f t="shared" si="12"/>
        <v>0.92304721150000002</v>
      </c>
      <c r="U47" s="19">
        <f t="shared" si="13"/>
        <v>1.7818420000000001E-3</v>
      </c>
      <c r="V47" s="19">
        <f t="shared" si="14"/>
        <v>0</v>
      </c>
      <c r="W47" s="2"/>
    </row>
    <row r="48" spans="1:23" ht="50.1" customHeight="1" thickTop="1" thickBot="1" x14ac:dyDescent="0.3">
      <c r="A48" s="6" t="s">
        <v>69</v>
      </c>
      <c r="B48" s="6" t="s">
        <v>73</v>
      </c>
      <c r="C48" s="6" t="s">
        <v>71</v>
      </c>
      <c r="D48" s="6" t="s">
        <v>82</v>
      </c>
      <c r="E48" s="6"/>
      <c r="F48" s="6" t="s">
        <v>22</v>
      </c>
      <c r="G48" s="6" t="s">
        <v>23</v>
      </c>
      <c r="H48" s="6" t="s">
        <v>24</v>
      </c>
      <c r="I48" s="7" t="s">
        <v>83</v>
      </c>
      <c r="J48" s="8">
        <v>1200000000</v>
      </c>
      <c r="K48" s="8">
        <v>0</v>
      </c>
      <c r="L48" s="8">
        <v>0</v>
      </c>
      <c r="M48" s="8">
        <v>1200000000</v>
      </c>
      <c r="N48" s="8">
        <v>771147124</v>
      </c>
      <c r="O48" s="8">
        <v>428852876</v>
      </c>
      <c r="P48" s="8">
        <v>169466115</v>
      </c>
      <c r="Q48" s="8">
        <v>0</v>
      </c>
      <c r="R48" s="8">
        <v>0</v>
      </c>
      <c r="S48" s="34">
        <f t="shared" si="11"/>
        <v>1030533885</v>
      </c>
      <c r="T48" s="19">
        <f t="shared" si="12"/>
        <v>0.14122176249999999</v>
      </c>
      <c r="U48" s="19">
        <f t="shared" si="13"/>
        <v>0</v>
      </c>
      <c r="V48" s="19">
        <f t="shared" si="14"/>
        <v>0</v>
      </c>
      <c r="W48" s="2"/>
    </row>
    <row r="49" spans="1:23" ht="50.1" customHeight="1" thickTop="1" thickBot="1" x14ac:dyDescent="0.3">
      <c r="A49" s="6" t="s">
        <v>69</v>
      </c>
      <c r="B49" s="6" t="s">
        <v>73</v>
      </c>
      <c r="C49" s="6" t="s">
        <v>71</v>
      </c>
      <c r="D49" s="6" t="s">
        <v>82</v>
      </c>
      <c r="E49" s="6"/>
      <c r="F49" s="6" t="s">
        <v>22</v>
      </c>
      <c r="G49" s="6" t="s">
        <v>38</v>
      </c>
      <c r="H49" s="6" t="s">
        <v>24</v>
      </c>
      <c r="I49" s="7" t="s">
        <v>83</v>
      </c>
      <c r="J49" s="8">
        <v>9000000000</v>
      </c>
      <c r="K49" s="8">
        <v>0</v>
      </c>
      <c r="L49" s="8">
        <v>0</v>
      </c>
      <c r="M49" s="8">
        <v>9000000000</v>
      </c>
      <c r="N49" s="8">
        <v>8879390003</v>
      </c>
      <c r="O49" s="8">
        <v>120609997</v>
      </c>
      <c r="P49" s="8">
        <v>3085444738</v>
      </c>
      <c r="Q49" s="8">
        <v>84631871</v>
      </c>
      <c r="R49" s="8">
        <v>80000000</v>
      </c>
      <c r="S49" s="34">
        <f t="shared" si="11"/>
        <v>5914555262</v>
      </c>
      <c r="T49" s="19">
        <f t="shared" si="12"/>
        <v>0.34282719311111109</v>
      </c>
      <c r="U49" s="19">
        <f t="shared" si="13"/>
        <v>9.4035412222222229E-3</v>
      </c>
      <c r="V49" s="19">
        <f t="shared" si="14"/>
        <v>8.8888888888888889E-3</v>
      </c>
      <c r="W49" s="2"/>
    </row>
    <row r="50" spans="1:23" ht="56.25" customHeight="1" thickTop="1" thickBot="1" x14ac:dyDescent="0.3">
      <c r="A50" s="6" t="s">
        <v>69</v>
      </c>
      <c r="B50" s="6" t="s">
        <v>73</v>
      </c>
      <c r="C50" s="6" t="s">
        <v>71</v>
      </c>
      <c r="D50" s="6" t="s">
        <v>84</v>
      </c>
      <c r="E50" s="6"/>
      <c r="F50" s="6" t="s">
        <v>22</v>
      </c>
      <c r="G50" s="6" t="s">
        <v>23</v>
      </c>
      <c r="H50" s="6" t="s">
        <v>24</v>
      </c>
      <c r="I50" s="7" t="s">
        <v>85</v>
      </c>
      <c r="J50" s="8">
        <v>2204000000</v>
      </c>
      <c r="K50" s="8">
        <v>0</v>
      </c>
      <c r="L50" s="8">
        <v>0</v>
      </c>
      <c r="M50" s="8">
        <v>2204000000</v>
      </c>
      <c r="N50" s="8">
        <v>1514302930</v>
      </c>
      <c r="O50" s="8">
        <v>689697070</v>
      </c>
      <c r="P50" s="8">
        <v>1503622167</v>
      </c>
      <c r="Q50" s="8">
        <v>35000000</v>
      </c>
      <c r="R50" s="8">
        <v>35000000</v>
      </c>
      <c r="S50" s="34">
        <f t="shared" si="11"/>
        <v>700377833</v>
      </c>
      <c r="T50" s="19">
        <f t="shared" si="12"/>
        <v>0.68222421370235931</v>
      </c>
      <c r="U50" s="19">
        <f t="shared" si="13"/>
        <v>1.588021778584392E-2</v>
      </c>
      <c r="V50" s="19">
        <f t="shared" si="14"/>
        <v>1.588021778584392E-2</v>
      </c>
      <c r="W50" s="2"/>
    </row>
    <row r="51" spans="1:23" ht="68.25" customHeight="1" thickTop="1" thickBot="1" x14ac:dyDescent="0.3">
      <c r="A51" s="6" t="s">
        <v>69</v>
      </c>
      <c r="B51" s="6" t="s">
        <v>73</v>
      </c>
      <c r="C51" s="6" t="s">
        <v>71</v>
      </c>
      <c r="D51" s="6" t="s">
        <v>84</v>
      </c>
      <c r="E51" s="6"/>
      <c r="F51" s="6" t="s">
        <v>22</v>
      </c>
      <c r="G51" s="6" t="s">
        <v>38</v>
      </c>
      <c r="H51" s="6" t="s">
        <v>24</v>
      </c>
      <c r="I51" s="7" t="s">
        <v>85</v>
      </c>
      <c r="J51" s="8">
        <v>3000000000</v>
      </c>
      <c r="K51" s="8">
        <v>0</v>
      </c>
      <c r="L51" s="8">
        <v>0</v>
      </c>
      <c r="M51" s="8">
        <v>3000000000</v>
      </c>
      <c r="N51" s="8">
        <v>2997585858</v>
      </c>
      <c r="O51" s="8">
        <v>2414142</v>
      </c>
      <c r="P51" s="8">
        <v>2991162285</v>
      </c>
      <c r="Q51" s="8">
        <v>0</v>
      </c>
      <c r="R51" s="8">
        <v>0</v>
      </c>
      <c r="S51" s="34">
        <f t="shared" si="11"/>
        <v>8837715</v>
      </c>
      <c r="T51" s="19">
        <f t="shared" si="12"/>
        <v>0.99705409499999997</v>
      </c>
      <c r="U51" s="19">
        <f t="shared" si="13"/>
        <v>0</v>
      </c>
      <c r="V51" s="19">
        <f t="shared" si="14"/>
        <v>0</v>
      </c>
      <c r="W51" s="2"/>
    </row>
    <row r="52" spans="1:23" ht="84" customHeight="1" thickTop="1" thickBot="1" x14ac:dyDescent="0.3">
      <c r="A52" s="6" t="s">
        <v>69</v>
      </c>
      <c r="B52" s="6" t="s">
        <v>73</v>
      </c>
      <c r="C52" s="6" t="s">
        <v>71</v>
      </c>
      <c r="D52" s="6" t="s">
        <v>86</v>
      </c>
      <c r="E52" s="6"/>
      <c r="F52" s="6" t="s">
        <v>22</v>
      </c>
      <c r="G52" s="6" t="s">
        <v>23</v>
      </c>
      <c r="H52" s="6" t="s">
        <v>24</v>
      </c>
      <c r="I52" s="7" t="s">
        <v>87</v>
      </c>
      <c r="J52" s="8">
        <v>2000000000</v>
      </c>
      <c r="K52" s="8">
        <v>0</v>
      </c>
      <c r="L52" s="8">
        <v>0</v>
      </c>
      <c r="M52" s="8">
        <v>2000000000</v>
      </c>
      <c r="N52" s="8">
        <v>2000000000</v>
      </c>
      <c r="O52" s="8">
        <v>0</v>
      </c>
      <c r="P52" s="8">
        <v>2000000000</v>
      </c>
      <c r="Q52" s="8">
        <v>0</v>
      </c>
      <c r="R52" s="8">
        <v>0</v>
      </c>
      <c r="S52" s="34">
        <f t="shared" si="11"/>
        <v>0</v>
      </c>
      <c r="T52" s="19">
        <f t="shared" si="12"/>
        <v>1</v>
      </c>
      <c r="U52" s="19">
        <f t="shared" si="13"/>
        <v>0</v>
      </c>
      <c r="V52" s="19">
        <f t="shared" si="14"/>
        <v>0</v>
      </c>
      <c r="W52" s="2"/>
    </row>
    <row r="53" spans="1:23" ht="84.75" customHeight="1" thickTop="1" thickBot="1" x14ac:dyDescent="0.3">
      <c r="A53" s="6" t="s">
        <v>69</v>
      </c>
      <c r="B53" s="6" t="s">
        <v>73</v>
      </c>
      <c r="C53" s="6" t="s">
        <v>71</v>
      </c>
      <c r="D53" s="6" t="s">
        <v>86</v>
      </c>
      <c r="E53" s="6"/>
      <c r="F53" s="6" t="s">
        <v>22</v>
      </c>
      <c r="G53" s="6" t="s">
        <v>38</v>
      </c>
      <c r="H53" s="6" t="s">
        <v>24</v>
      </c>
      <c r="I53" s="7" t="s">
        <v>87</v>
      </c>
      <c r="J53" s="8">
        <v>12000000000</v>
      </c>
      <c r="K53" s="8">
        <v>0</v>
      </c>
      <c r="L53" s="8">
        <v>0</v>
      </c>
      <c r="M53" s="8">
        <v>12000000000</v>
      </c>
      <c r="N53" s="8">
        <v>12000000000</v>
      </c>
      <c r="O53" s="8">
        <v>0</v>
      </c>
      <c r="P53" s="8">
        <v>12000000000</v>
      </c>
      <c r="Q53" s="8">
        <v>0</v>
      </c>
      <c r="R53" s="8">
        <v>0</v>
      </c>
      <c r="S53" s="34">
        <f t="shared" si="11"/>
        <v>0</v>
      </c>
      <c r="T53" s="19">
        <f t="shared" si="12"/>
        <v>1</v>
      </c>
      <c r="U53" s="19">
        <f t="shared" si="13"/>
        <v>0</v>
      </c>
      <c r="V53" s="19">
        <f t="shared" si="14"/>
        <v>0</v>
      </c>
      <c r="W53" s="2"/>
    </row>
    <row r="54" spans="1:23" ht="68.25" customHeight="1" thickTop="1" thickBot="1" x14ac:dyDescent="0.3">
      <c r="A54" s="6" t="s">
        <v>69</v>
      </c>
      <c r="B54" s="6" t="s">
        <v>73</v>
      </c>
      <c r="C54" s="6" t="s">
        <v>71</v>
      </c>
      <c r="D54" s="6" t="s">
        <v>88</v>
      </c>
      <c r="E54" s="6"/>
      <c r="F54" s="6" t="s">
        <v>22</v>
      </c>
      <c r="G54" s="6" t="s">
        <v>23</v>
      </c>
      <c r="H54" s="6" t="s">
        <v>24</v>
      </c>
      <c r="I54" s="7" t="s">
        <v>89</v>
      </c>
      <c r="J54" s="8">
        <v>300000000</v>
      </c>
      <c r="K54" s="8">
        <v>0</v>
      </c>
      <c r="L54" s="8">
        <v>0</v>
      </c>
      <c r="M54" s="8">
        <v>300000000</v>
      </c>
      <c r="N54" s="8">
        <v>300000000</v>
      </c>
      <c r="O54" s="8">
        <v>0</v>
      </c>
      <c r="P54" s="8">
        <v>0</v>
      </c>
      <c r="Q54" s="8">
        <v>0</v>
      </c>
      <c r="R54" s="8">
        <v>0</v>
      </c>
      <c r="S54" s="34">
        <f t="shared" si="11"/>
        <v>300000000</v>
      </c>
      <c r="T54" s="19">
        <f t="shared" si="12"/>
        <v>0</v>
      </c>
      <c r="U54" s="19">
        <f t="shared" si="13"/>
        <v>0</v>
      </c>
      <c r="V54" s="19">
        <f t="shared" si="14"/>
        <v>0</v>
      </c>
      <c r="W54" s="2"/>
    </row>
    <row r="55" spans="1:23" ht="63.75" customHeight="1" thickTop="1" thickBot="1" x14ac:dyDescent="0.3">
      <c r="A55" s="6" t="s">
        <v>69</v>
      </c>
      <c r="B55" s="6" t="s">
        <v>90</v>
      </c>
      <c r="C55" s="6" t="s">
        <v>71</v>
      </c>
      <c r="D55" s="6" t="s">
        <v>20</v>
      </c>
      <c r="E55" s="6"/>
      <c r="F55" s="6" t="s">
        <v>22</v>
      </c>
      <c r="G55" s="6" t="s">
        <v>23</v>
      </c>
      <c r="H55" s="6" t="s">
        <v>24</v>
      </c>
      <c r="I55" s="7" t="s">
        <v>91</v>
      </c>
      <c r="J55" s="8">
        <v>300000000</v>
      </c>
      <c r="K55" s="8">
        <v>0</v>
      </c>
      <c r="L55" s="8">
        <v>0</v>
      </c>
      <c r="M55" s="8">
        <v>300000000</v>
      </c>
      <c r="N55" s="8">
        <v>168481142</v>
      </c>
      <c r="O55" s="8">
        <v>131518858</v>
      </c>
      <c r="P55" s="8">
        <v>168481141</v>
      </c>
      <c r="Q55" s="8">
        <v>0</v>
      </c>
      <c r="R55" s="8">
        <v>0</v>
      </c>
      <c r="S55" s="34">
        <f t="shared" si="11"/>
        <v>131518859</v>
      </c>
      <c r="T55" s="19">
        <f t="shared" si="12"/>
        <v>0.56160380333333337</v>
      </c>
      <c r="U55" s="19">
        <f t="shared" si="13"/>
        <v>0</v>
      </c>
      <c r="V55" s="19">
        <f t="shared" si="14"/>
        <v>0</v>
      </c>
      <c r="W55" s="2"/>
    </row>
    <row r="56" spans="1:23" ht="78" customHeight="1" thickTop="1" thickBot="1" x14ac:dyDescent="0.3">
      <c r="A56" s="6" t="s">
        <v>69</v>
      </c>
      <c r="B56" s="6" t="s">
        <v>90</v>
      </c>
      <c r="C56" s="6" t="s">
        <v>71</v>
      </c>
      <c r="D56" s="6" t="s">
        <v>32</v>
      </c>
      <c r="E56" s="6"/>
      <c r="F56" s="6" t="s">
        <v>22</v>
      </c>
      <c r="G56" s="6" t="s">
        <v>23</v>
      </c>
      <c r="H56" s="6" t="s">
        <v>24</v>
      </c>
      <c r="I56" s="7" t="s">
        <v>92</v>
      </c>
      <c r="J56" s="8">
        <v>185300000</v>
      </c>
      <c r="K56" s="8">
        <v>0</v>
      </c>
      <c r="L56" s="8">
        <v>0</v>
      </c>
      <c r="M56" s="8">
        <v>185300000</v>
      </c>
      <c r="N56" s="8">
        <v>85000000</v>
      </c>
      <c r="O56" s="8">
        <v>100300000</v>
      </c>
      <c r="P56" s="8">
        <v>85000000</v>
      </c>
      <c r="Q56" s="8">
        <v>25000000</v>
      </c>
      <c r="R56" s="8">
        <v>25000000</v>
      </c>
      <c r="S56" s="34">
        <f t="shared" si="11"/>
        <v>100300000</v>
      </c>
      <c r="T56" s="19">
        <f t="shared" si="12"/>
        <v>0.45871559633027525</v>
      </c>
      <c r="U56" s="19">
        <f t="shared" si="13"/>
        <v>0.13491635186184567</v>
      </c>
      <c r="V56" s="19">
        <f t="shared" si="14"/>
        <v>0.13491635186184567</v>
      </c>
      <c r="W56" s="2"/>
    </row>
    <row r="57" spans="1:23" ht="64.5" customHeight="1" thickTop="1" thickBot="1" x14ac:dyDescent="0.3">
      <c r="A57" s="6" t="s">
        <v>69</v>
      </c>
      <c r="B57" s="6" t="s">
        <v>90</v>
      </c>
      <c r="C57" s="6" t="s">
        <v>71</v>
      </c>
      <c r="D57" s="6" t="s">
        <v>35</v>
      </c>
      <c r="E57" s="6"/>
      <c r="F57" s="6" t="s">
        <v>22</v>
      </c>
      <c r="G57" s="6" t="s">
        <v>23</v>
      </c>
      <c r="H57" s="6" t="s">
        <v>24</v>
      </c>
      <c r="I57" s="7" t="s">
        <v>93</v>
      </c>
      <c r="J57" s="8">
        <v>230000000</v>
      </c>
      <c r="K57" s="8">
        <v>0</v>
      </c>
      <c r="L57" s="8">
        <v>0</v>
      </c>
      <c r="M57" s="8">
        <v>230000000</v>
      </c>
      <c r="N57" s="8">
        <v>62692701</v>
      </c>
      <c r="O57" s="8">
        <v>167307299</v>
      </c>
      <c r="P57" s="8">
        <v>62692701</v>
      </c>
      <c r="Q57" s="8">
        <v>4000000</v>
      </c>
      <c r="R57" s="8">
        <v>4000000</v>
      </c>
      <c r="S57" s="34">
        <f t="shared" si="11"/>
        <v>167307299</v>
      </c>
      <c r="T57" s="19">
        <f t="shared" si="12"/>
        <v>0.27257696086956523</v>
      </c>
      <c r="U57" s="19">
        <f t="shared" si="13"/>
        <v>1.7391304347826087E-2</v>
      </c>
      <c r="V57" s="19">
        <f t="shared" si="14"/>
        <v>1.7391304347826087E-2</v>
      </c>
      <c r="W57" s="2"/>
    </row>
    <row r="58" spans="1:23" ht="95.25" customHeight="1" thickTop="1" thickBot="1" x14ac:dyDescent="0.3">
      <c r="A58" s="6" t="s">
        <v>69</v>
      </c>
      <c r="B58" s="6" t="s">
        <v>94</v>
      </c>
      <c r="C58" s="6" t="s">
        <v>71</v>
      </c>
      <c r="D58" s="6" t="s">
        <v>20</v>
      </c>
      <c r="E58" s="6"/>
      <c r="F58" s="6" t="s">
        <v>22</v>
      </c>
      <c r="G58" s="6" t="s">
        <v>23</v>
      </c>
      <c r="H58" s="6" t="s">
        <v>24</v>
      </c>
      <c r="I58" s="7" t="s">
        <v>95</v>
      </c>
      <c r="J58" s="8">
        <v>1100000000</v>
      </c>
      <c r="K58" s="8">
        <v>0</v>
      </c>
      <c r="L58" s="8">
        <v>0</v>
      </c>
      <c r="M58" s="8">
        <v>1100000000</v>
      </c>
      <c r="N58" s="8">
        <v>0</v>
      </c>
      <c r="O58" s="8">
        <v>1100000000</v>
      </c>
      <c r="P58" s="8">
        <v>0</v>
      </c>
      <c r="Q58" s="8">
        <v>0</v>
      </c>
      <c r="R58" s="8">
        <v>0</v>
      </c>
      <c r="S58" s="34">
        <f t="shared" si="11"/>
        <v>1100000000</v>
      </c>
      <c r="T58" s="19">
        <f t="shared" si="12"/>
        <v>0</v>
      </c>
      <c r="U58" s="19">
        <f t="shared" si="13"/>
        <v>0</v>
      </c>
      <c r="V58" s="19">
        <f t="shared" si="14"/>
        <v>0</v>
      </c>
      <c r="W58" s="2"/>
    </row>
    <row r="59" spans="1:23" ht="92.25" customHeight="1" thickTop="1" thickBot="1" x14ac:dyDescent="0.3">
      <c r="A59" s="6" t="s">
        <v>69</v>
      </c>
      <c r="B59" s="6" t="s">
        <v>94</v>
      </c>
      <c r="C59" s="6" t="s">
        <v>71</v>
      </c>
      <c r="D59" s="6" t="s">
        <v>20</v>
      </c>
      <c r="E59" s="6"/>
      <c r="F59" s="6" t="s">
        <v>22</v>
      </c>
      <c r="G59" s="6" t="s">
        <v>38</v>
      </c>
      <c r="H59" s="6" t="s">
        <v>24</v>
      </c>
      <c r="I59" s="7" t="s">
        <v>95</v>
      </c>
      <c r="J59" s="8">
        <v>1000000000</v>
      </c>
      <c r="K59" s="8">
        <v>0</v>
      </c>
      <c r="L59" s="8">
        <v>0</v>
      </c>
      <c r="M59" s="8">
        <v>1000000000</v>
      </c>
      <c r="N59" s="8">
        <v>812000000</v>
      </c>
      <c r="O59" s="8">
        <v>188000000</v>
      </c>
      <c r="P59" s="8">
        <v>802526590</v>
      </c>
      <c r="Q59" s="8">
        <v>0</v>
      </c>
      <c r="R59" s="8">
        <v>0</v>
      </c>
      <c r="S59" s="34">
        <f t="shared" si="11"/>
        <v>197473410</v>
      </c>
      <c r="T59" s="19">
        <f t="shared" si="12"/>
        <v>0.80252659000000004</v>
      </c>
      <c r="U59" s="19">
        <f t="shared" si="13"/>
        <v>0</v>
      </c>
      <c r="V59" s="19">
        <f t="shared" si="14"/>
        <v>0</v>
      </c>
      <c r="W59" s="2"/>
    </row>
    <row r="60" spans="1:23" ht="66.75" customHeight="1" thickTop="1" thickBot="1" x14ac:dyDescent="0.3">
      <c r="A60" s="6" t="s">
        <v>69</v>
      </c>
      <c r="B60" s="6" t="s">
        <v>94</v>
      </c>
      <c r="C60" s="6" t="s">
        <v>71</v>
      </c>
      <c r="D60" s="6" t="s">
        <v>32</v>
      </c>
      <c r="E60" s="6" t="s">
        <v>0</v>
      </c>
      <c r="F60" s="6" t="s">
        <v>22</v>
      </c>
      <c r="G60" s="6" t="s">
        <v>23</v>
      </c>
      <c r="H60" s="6" t="s">
        <v>24</v>
      </c>
      <c r="I60" s="7" t="s">
        <v>96</v>
      </c>
      <c r="J60" s="8">
        <v>1027000000</v>
      </c>
      <c r="K60" s="8">
        <v>0</v>
      </c>
      <c r="L60" s="8">
        <v>0</v>
      </c>
      <c r="M60" s="8">
        <v>1027000000</v>
      </c>
      <c r="N60" s="8">
        <v>724529011.12</v>
      </c>
      <c r="O60" s="8">
        <v>302470988.88</v>
      </c>
      <c r="P60" s="8">
        <v>687732340</v>
      </c>
      <c r="Q60" s="8">
        <v>12149880</v>
      </c>
      <c r="R60" s="8">
        <v>0</v>
      </c>
      <c r="S60" s="34">
        <f t="shared" si="11"/>
        <v>339267660</v>
      </c>
      <c r="T60" s="19">
        <f t="shared" si="12"/>
        <v>0.6696517429406037</v>
      </c>
      <c r="U60" s="19">
        <f t="shared" si="13"/>
        <v>1.18304576436222E-2</v>
      </c>
      <c r="V60" s="19">
        <f t="shared" si="14"/>
        <v>0</v>
      </c>
      <c r="W60" s="2"/>
    </row>
    <row r="61" spans="1:23" ht="50.1" customHeight="1" thickTop="1" thickBot="1" x14ac:dyDescent="0.3">
      <c r="A61" s="6" t="s">
        <v>69</v>
      </c>
      <c r="B61" s="6" t="s">
        <v>94</v>
      </c>
      <c r="C61" s="6" t="s">
        <v>71</v>
      </c>
      <c r="D61" s="6" t="s">
        <v>35</v>
      </c>
      <c r="E61" s="6"/>
      <c r="F61" s="6" t="s">
        <v>22</v>
      </c>
      <c r="G61" s="6" t="s">
        <v>23</v>
      </c>
      <c r="H61" s="6" t="s">
        <v>24</v>
      </c>
      <c r="I61" s="7" t="s">
        <v>97</v>
      </c>
      <c r="J61" s="8">
        <v>1000000000</v>
      </c>
      <c r="K61" s="8">
        <v>0</v>
      </c>
      <c r="L61" s="8">
        <v>0</v>
      </c>
      <c r="M61" s="8">
        <v>1000000000</v>
      </c>
      <c r="N61" s="8">
        <v>700000000</v>
      </c>
      <c r="O61" s="8">
        <v>300000000</v>
      </c>
      <c r="P61" s="8">
        <v>0</v>
      </c>
      <c r="Q61" s="8">
        <v>0</v>
      </c>
      <c r="R61" s="8">
        <v>0</v>
      </c>
      <c r="S61" s="34">
        <f t="shared" si="11"/>
        <v>1000000000</v>
      </c>
      <c r="T61" s="19">
        <f t="shared" si="12"/>
        <v>0</v>
      </c>
      <c r="U61" s="19">
        <f t="shared" si="13"/>
        <v>0</v>
      </c>
      <c r="V61" s="19">
        <f t="shared" si="14"/>
        <v>0</v>
      </c>
      <c r="W61" s="2"/>
    </row>
    <row r="62" spans="1:23" ht="45" customHeight="1" thickTop="1" thickBot="1" x14ac:dyDescent="0.3">
      <c r="A62" s="28"/>
      <c r="B62" s="28"/>
      <c r="C62" s="28"/>
      <c r="D62" s="28"/>
      <c r="E62" s="28"/>
      <c r="F62" s="28"/>
      <c r="G62" s="28"/>
      <c r="H62" s="28"/>
      <c r="I62" s="29" t="s">
        <v>103</v>
      </c>
      <c r="J62" s="30">
        <f>+J6+J36</f>
        <v>458619111598</v>
      </c>
      <c r="K62" s="30">
        <f t="shared" ref="K62:R62" si="15">+K6+K36</f>
        <v>0</v>
      </c>
      <c r="L62" s="30">
        <f t="shared" si="15"/>
        <v>0</v>
      </c>
      <c r="M62" s="30">
        <f t="shared" si="15"/>
        <v>458619111598</v>
      </c>
      <c r="N62" s="30">
        <f t="shared" si="15"/>
        <v>325857343923.58997</v>
      </c>
      <c r="O62" s="30">
        <f t="shared" si="15"/>
        <v>132761767674.41</v>
      </c>
      <c r="P62" s="30">
        <f t="shared" si="15"/>
        <v>230509967699.78998</v>
      </c>
      <c r="Q62" s="30">
        <f t="shared" si="15"/>
        <v>8527504740.4500008</v>
      </c>
      <c r="R62" s="30">
        <f t="shared" si="15"/>
        <v>8050568783.6300001</v>
      </c>
      <c r="S62" s="36">
        <f t="shared" si="11"/>
        <v>228109143898.21002</v>
      </c>
      <c r="T62" s="31">
        <f t="shared" si="12"/>
        <v>0.50261744848924261</v>
      </c>
      <c r="U62" s="31">
        <f t="shared" si="13"/>
        <v>1.859387130801635E-2</v>
      </c>
      <c r="V62" s="31">
        <f t="shared" si="14"/>
        <v>1.7553932184768351E-2</v>
      </c>
      <c r="W62" s="2"/>
    </row>
    <row r="63" spans="1:23" ht="16.5" customHeight="1" thickTop="1" x14ac:dyDescent="0.25">
      <c r="A63" s="22" t="s">
        <v>113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4"/>
      <c r="M63" s="25"/>
      <c r="S63" s="21"/>
      <c r="T63" s="21"/>
      <c r="U63" s="21"/>
      <c r="V63" s="21"/>
      <c r="W63" s="2"/>
    </row>
    <row r="64" spans="1:23" ht="16.5" customHeight="1" x14ac:dyDescent="0.25">
      <c r="A64" s="22" t="s">
        <v>114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6"/>
      <c r="S64" s="21"/>
      <c r="T64" s="21"/>
      <c r="U64" s="21"/>
      <c r="V64" s="21"/>
      <c r="W64" s="2"/>
    </row>
    <row r="65" spans="1:22" ht="19.5" customHeight="1" x14ac:dyDescent="0.25">
      <c r="A65" s="22" t="s">
        <v>115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6"/>
      <c r="S65" s="21"/>
      <c r="T65" s="16"/>
      <c r="U65" s="16"/>
      <c r="V65" s="16"/>
    </row>
    <row r="66" spans="1:22" ht="35.1" customHeight="1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S66" s="21"/>
      <c r="T66" s="16"/>
      <c r="U66" s="16"/>
      <c r="V66" s="16"/>
    </row>
    <row r="67" spans="1:22" ht="35.1" customHeight="1" x14ac:dyDescent="0.25">
      <c r="S67" s="21"/>
      <c r="T67" s="16"/>
      <c r="U67" s="16"/>
      <c r="V67" s="16"/>
    </row>
    <row r="68" spans="1:22" ht="35.1" customHeight="1" x14ac:dyDescent="0.25">
      <c r="S68" s="21"/>
      <c r="T68" s="16"/>
      <c r="U68" s="16"/>
      <c r="V68" s="16"/>
    </row>
    <row r="69" spans="1:22" ht="35.1" customHeight="1" x14ac:dyDescent="0.25">
      <c r="S69" s="21"/>
      <c r="T69" s="16"/>
      <c r="U69" s="16"/>
      <c r="V69" s="16"/>
    </row>
    <row r="70" spans="1:22" ht="35.1" customHeight="1" x14ac:dyDescent="0.25">
      <c r="S70" s="21"/>
      <c r="T70" s="16"/>
      <c r="U70" s="16"/>
      <c r="V70" s="16"/>
    </row>
    <row r="71" spans="1:22" ht="35.1" customHeight="1" x14ac:dyDescent="0.25">
      <c r="S71" s="21"/>
      <c r="T71" s="16"/>
      <c r="U71" s="16"/>
      <c r="V71" s="16"/>
    </row>
    <row r="72" spans="1:22" ht="35.1" customHeight="1" x14ac:dyDescent="0.25">
      <c r="S72" s="21"/>
      <c r="T72" s="16"/>
      <c r="U72" s="16"/>
      <c r="V72" s="16"/>
    </row>
    <row r="73" spans="1:22" ht="35.1" customHeight="1" x14ac:dyDescent="0.25">
      <c r="S73" s="21"/>
      <c r="T73" s="16"/>
      <c r="U73" s="16"/>
      <c r="V73" s="16"/>
    </row>
    <row r="74" spans="1:22" ht="35.1" customHeight="1" x14ac:dyDescent="0.25">
      <c r="S74" s="21"/>
      <c r="T74" s="16"/>
      <c r="U74" s="16"/>
      <c r="V74" s="16"/>
    </row>
    <row r="75" spans="1:22" ht="35.1" customHeight="1" x14ac:dyDescent="0.25">
      <c r="S75" s="2"/>
    </row>
    <row r="76" spans="1:22" ht="35.1" customHeight="1" x14ac:dyDescent="0.25"/>
    <row r="77" spans="1:22" ht="35.1" customHeight="1" x14ac:dyDescent="0.25"/>
    <row r="78" spans="1:22" ht="35.1" customHeight="1" x14ac:dyDescent="0.25"/>
    <row r="79" spans="1:22" ht="35.1" customHeight="1" x14ac:dyDescent="0.25"/>
  </sheetData>
  <mergeCells count="3">
    <mergeCell ref="A1:V1"/>
    <mergeCell ref="A2:V2"/>
    <mergeCell ref="A3:V3"/>
  </mergeCells>
  <printOptions horizontalCentered="1"/>
  <pageMargins left="0.98425196850393704" right="0" top="0.78740157480314965" bottom="0.78740157480314965" header="0.78740157480314965" footer="0.78740157480314965"/>
  <pageSetup paperSize="5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GG</vt:lpstr>
      <vt:lpstr>'EJECUCIÓN GG'!Títulos_a_imprimir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2018-02-05T16:50:14Z</cp:lastPrinted>
  <dcterms:created xsi:type="dcterms:W3CDTF">2018-02-01T13:46:02Z</dcterms:created>
  <dcterms:modified xsi:type="dcterms:W3CDTF">2018-02-05T18:06:37Z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