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<sst xmlns="http://schemas.openxmlformats.org/spreadsheetml/2006/main" count="77" uniqueCount="39">
  <si>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</si>
  <si>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</si>
  <si>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</si>
  <si>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</si>
  <si>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</si>
  <si>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</si>
  <si>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</si>
  <si>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</si>
  <si>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</si>
  <si>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</si>
  <si>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</si>
  <si>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</si>
  <si>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</si>
  <si>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</si>
  <si>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</si>
  <si>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</si>
  <si>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</si>
  <si>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</si>
  <si>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</si>
  <si>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</si>
  <si>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</si>
  <si>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</si>
  <si>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</si>
  <si>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</si>
  <si>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</si>
  <si>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</si>
  <si>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</si>
  <si>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</si>
  <si>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</si>
  <si>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</si>
  <si>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</si>
  <si>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</si>
  <si>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APROPIACIÓN VIGENTE DESPUES DE BLOQUEOS</t>
  </si>
  <si>
    <t>APR.BLOQUEADA</t>
  </si>
  <si>
    <t>APLAZAMIENTOS</t>
  </si>
  <si>
    <t>APROPIACION VIGENTE DESPUES DE  APLAZAMIENTOS</t>
  </si>
  <si>
    <t>INFORME DE EJECUCIÓN PRESUPUESTAL ACUMULADA AGOSTO 31 DE 2018</t>
  </si>
  <si>
    <t xml:space="preserve">APROPIACIÓN VIGENTE DESPUES DE APLAZAMIENTOS </t>
  </si>
  <si>
    <t>Fecha de Generación: Septiembre 3 de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</si>
</sst>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b/>
      <sz val="14"/>
      <name val="Arial Narrow"/>
      <family val="2"/>
    </font>
    <font>
      <sz val="14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0"/>
      <color theme="1" tint="0.04998999834060669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11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10" fontId="9" fillId="0" borderId="11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0" fontId="7" fillId="33" borderId="14" xfId="0" applyNumberFormat="1" applyFont="1" applyFill="1" applyBorder="1" applyAlignment="1">
      <alignment horizontal="right" vertical="center" wrapText="1"/>
    </xf>
    <xf numFmtId="10" fontId="7" fillId="33" borderId="13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10" fontId="61" fillId="33" borderId="0" xfId="0" applyNumberFormat="1" applyFont="1" applyFill="1" applyBorder="1" applyAlignment="1">
      <alignment horizontal="right" vertical="center" wrapText="1"/>
    </xf>
    <xf numFmtId="10" fontId="61" fillId="0" borderId="0" xfId="0" applyNumberFormat="1" applyFont="1" applyFill="1" applyBorder="1" applyAlignment="1">
      <alignment horizontal="right" vertical="center" wrapText="1"/>
    </xf>
    <xf numFmtId="10" fontId="61" fillId="33" borderId="14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62" fillId="0" borderId="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7" fillId="33" borderId="19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0" fontId="63" fillId="34" borderId="21" xfId="0" applyFont="1" applyFill="1" applyBorder="1" applyAlignment="1">
      <alignment/>
    </xf>
    <xf numFmtId="4" fontId="64" fillId="34" borderId="22" xfId="0" applyNumberFormat="1" applyFont="1" applyFill="1" applyBorder="1" applyAlignment="1">
      <alignment horizontal="center" vertical="justify" wrapText="1"/>
    </xf>
    <xf numFmtId="0" fontId="64" fillId="34" borderId="22" xfId="0" applyFont="1" applyFill="1" applyBorder="1" applyAlignment="1">
      <alignment horizontal="center" vertical="center"/>
    </xf>
    <xf numFmtId="0" fontId="64" fillId="34" borderId="22" xfId="0" applyFont="1" applyFill="1" applyBorder="1" applyAlignment="1">
      <alignment horizontal="center" vertical="justify" wrapText="1"/>
    </xf>
    <xf numFmtId="0" fontId="64" fillId="34" borderId="21" xfId="0" applyFont="1" applyFill="1" applyBorder="1" applyAlignment="1">
      <alignment horizontal="center" vertical="justify" wrapText="1"/>
    </xf>
    <xf numFmtId="0" fontId="61" fillId="34" borderId="22" xfId="0" applyFont="1" applyFill="1" applyBorder="1" applyAlignment="1">
      <alignment horizontal="center" vertical="justify" wrapText="1"/>
    </xf>
    <xf numFmtId="0" fontId="61" fillId="34" borderId="22" xfId="0" applyFont="1" applyFill="1" applyBorder="1" applyAlignment="1">
      <alignment horizontal="center" vertical="justify"/>
    </xf>
    <xf numFmtId="0" fontId="61" fillId="34" borderId="23" xfId="0" applyFont="1" applyFill="1" applyBorder="1" applyAlignment="1">
      <alignment horizontal="center" vertical="justify"/>
    </xf>
    <xf numFmtId="4" fontId="64" fillId="34" borderId="24" xfId="0" applyNumberFormat="1" applyFont="1" applyFill="1" applyBorder="1" applyAlignment="1">
      <alignment horizontal="center" vertical="justify" wrapText="1"/>
    </xf>
    <xf numFmtId="4" fontId="0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24">
      <selection activeCell="O7" sqref="O7"/>
    </sheetView>
  </sheetViews>
  <sheetFormatPr defaultColWidth="11.421875" defaultRowHeight="12.75"/>
  <cols>
    <col min="1" max="1" width="2.57421875" style="0" customWidth="1"/>
    <col min="2" max="2" width="21.00390625" style="0" customWidth="1"/>
    <col min="3" max="3" width="17.28125" style="0" customWidth="1"/>
    <col min="4" max="4" width="17.140625" style="0" customWidth="1"/>
    <col min="5" max="5" width="15.8515625" style="0" customWidth="1"/>
    <col min="6" max="7" width="17.140625" style="0" customWidth="1"/>
    <col min="8" max="9" width="16.7109375" style="0" customWidth="1"/>
    <col min="10" max="10" width="17.140625" style="0" customWidth="1"/>
    <col min="11" max="11" width="8.28125" style="0" customWidth="1"/>
    <col min="12" max="12" width="8.140625" style="0" customWidth="1"/>
    <col min="13" max="13" width="8.421875" style="0" customWidth="1"/>
  </cols>
  <sheetData>
    <row r="1" spans="1:13" ht="18">
      <c r="A1" s="89" t="s">
        <v>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8">
      <c r="A2" s="89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3:13" ht="24" customHeight="1" thickBot="1">
      <c r="C4" s="1"/>
      <c r="D4" s="1"/>
      <c r="E4" s="1"/>
      <c r="F4" s="1"/>
      <c r="G4" s="1"/>
      <c r="H4" s="1"/>
      <c r="I4" s="1"/>
      <c r="J4" s="2" t="s">
        <v>38</v>
      </c>
      <c r="K4" s="2"/>
      <c r="L4" s="2"/>
      <c r="M4" s="2"/>
    </row>
    <row r="5" spans="1:13" ht="46.5" customHeight="1" thickBot="1">
      <c r="A5" s="78"/>
      <c r="B5" s="80" t="s">
        <v>8</v>
      </c>
      <c r="C5" s="79" t="s">
        <v>25</v>
      </c>
      <c r="D5" s="81" t="s">
        <v>12</v>
      </c>
      <c r="E5" s="79" t="s">
        <v>34</v>
      </c>
      <c r="F5" s="79" t="s">
        <v>37</v>
      </c>
      <c r="G5" s="81" t="s">
        <v>19</v>
      </c>
      <c r="H5" s="81" t="s">
        <v>17</v>
      </c>
      <c r="I5" s="81" t="s">
        <v>22</v>
      </c>
      <c r="J5" s="82" t="s">
        <v>13</v>
      </c>
      <c r="K5" s="83" t="s">
        <v>16</v>
      </c>
      <c r="L5" s="84" t="s">
        <v>14</v>
      </c>
      <c r="M5" s="85" t="s">
        <v>15</v>
      </c>
    </row>
    <row r="6" spans="1:13" ht="10.5" customHeight="1">
      <c r="A6" s="61"/>
      <c r="B6" s="62"/>
      <c r="C6" s="62"/>
      <c r="D6" s="68"/>
      <c r="E6" s="68"/>
      <c r="F6" s="68"/>
      <c r="G6" s="68"/>
      <c r="H6" s="68"/>
      <c r="I6" s="68"/>
      <c r="J6" s="61"/>
      <c r="K6" s="68"/>
      <c r="L6" s="68"/>
      <c r="M6" s="69"/>
    </row>
    <row r="7" spans="1:13" ht="23.25" customHeight="1">
      <c r="A7" s="7" t="s">
        <v>4</v>
      </c>
      <c r="B7" s="47" t="s">
        <v>0</v>
      </c>
      <c r="C7" s="37">
        <f>+C23+C39</f>
        <v>363058641598</v>
      </c>
      <c r="D7" s="37">
        <f aca="true" t="shared" si="0" ref="D7:I7">SUM(D8:D11)</f>
        <v>365058641598</v>
      </c>
      <c r="E7" s="37">
        <f t="shared" si="0"/>
        <v>3300000000</v>
      </c>
      <c r="F7" s="37">
        <f t="shared" si="0"/>
        <v>361758641598</v>
      </c>
      <c r="G7" s="37">
        <f t="shared" si="0"/>
        <v>307695168872.67</v>
      </c>
      <c r="H7" s="37">
        <f t="shared" si="0"/>
        <v>237884749673.78998</v>
      </c>
      <c r="I7" s="37">
        <f t="shared" si="0"/>
        <v>226210267591.41</v>
      </c>
      <c r="J7" s="19">
        <f>+F7-G7</f>
        <v>54063472725.33002</v>
      </c>
      <c r="K7" s="44">
        <f>+G7/F7</f>
        <v>0.8505537490783498</v>
      </c>
      <c r="L7" s="44">
        <f>+H7/F7</f>
        <v>0.6575786237558261</v>
      </c>
      <c r="M7" s="8">
        <f>+I7/F7</f>
        <v>0.6253071567058334</v>
      </c>
    </row>
    <row r="8" spans="1:13" ht="21.75" customHeight="1">
      <c r="A8" s="12"/>
      <c r="B8" s="48" t="s">
        <v>1</v>
      </c>
      <c r="C8" s="38">
        <f>+C24+C40</f>
        <v>54176937657</v>
      </c>
      <c r="D8" s="38">
        <f aca="true" t="shared" si="1" ref="D8:I9">+D24+D40</f>
        <v>55236595069</v>
      </c>
      <c r="E8" s="38">
        <f aca="true" t="shared" si="2" ref="E8:G10">+E24+E40</f>
        <v>0</v>
      </c>
      <c r="F8" s="38">
        <f t="shared" si="2"/>
        <v>55236595069</v>
      </c>
      <c r="G8" s="38">
        <f t="shared" si="2"/>
        <v>38125282871.71</v>
      </c>
      <c r="H8" s="38">
        <f t="shared" si="1"/>
        <v>34980747552.53</v>
      </c>
      <c r="I8" s="38">
        <f t="shared" si="1"/>
        <v>34866892481.53</v>
      </c>
      <c r="J8" s="59">
        <f>+F8-G8</f>
        <v>17111312197.29</v>
      </c>
      <c r="K8" s="60">
        <f>+G8/F8</f>
        <v>0.690217831567731</v>
      </c>
      <c r="L8" s="60">
        <f>+H8/F8</f>
        <v>0.6332893529884135</v>
      </c>
      <c r="M8" s="25">
        <f>+I8/F8</f>
        <v>0.6312281276203803</v>
      </c>
    </row>
    <row r="9" spans="1:13" ht="24" customHeight="1">
      <c r="A9" s="12"/>
      <c r="B9" s="48" t="s">
        <v>2</v>
      </c>
      <c r="C9" s="38">
        <f>+C25+C41</f>
        <v>30513168000</v>
      </c>
      <c r="D9" s="38">
        <f t="shared" si="1"/>
        <v>30599284931</v>
      </c>
      <c r="E9" s="38">
        <f t="shared" si="2"/>
        <v>0</v>
      </c>
      <c r="F9" s="38">
        <f t="shared" si="2"/>
        <v>30599284931</v>
      </c>
      <c r="G9" s="38">
        <f t="shared" si="2"/>
        <v>29233583966.67</v>
      </c>
      <c r="H9" s="38">
        <f t="shared" si="1"/>
        <v>24851579409.25</v>
      </c>
      <c r="I9" s="38">
        <f t="shared" si="1"/>
        <v>24715625350.449997</v>
      </c>
      <c r="J9" s="59">
        <f>+F9-G9</f>
        <v>1365700964.3300018</v>
      </c>
      <c r="K9" s="60">
        <f>+G9/F9</f>
        <v>0.9553682065639901</v>
      </c>
      <c r="L9" s="60">
        <f>+H9/F9</f>
        <v>0.8121620967708619</v>
      </c>
      <c r="M9" s="25">
        <f>+I9/F9</f>
        <v>0.8077190498465114</v>
      </c>
    </row>
    <row r="10" spans="1:13" ht="25.5" customHeight="1">
      <c r="A10" s="12"/>
      <c r="B10" s="48" t="s">
        <v>9</v>
      </c>
      <c r="C10" s="38">
        <f>+C26+C42</f>
        <v>86450827845</v>
      </c>
      <c r="D10" s="38">
        <f>+D26+D42</f>
        <v>85305053502</v>
      </c>
      <c r="E10" s="38">
        <f t="shared" si="2"/>
        <v>3300000000</v>
      </c>
      <c r="F10" s="38">
        <f t="shared" si="2"/>
        <v>82005053502</v>
      </c>
      <c r="G10" s="38">
        <f t="shared" si="2"/>
        <v>46418593938.29</v>
      </c>
      <c r="H10" s="38">
        <f>+H26+H42</f>
        <v>46385368986.71</v>
      </c>
      <c r="I10" s="38">
        <f>+I26+I42</f>
        <v>46383613114.71</v>
      </c>
      <c r="J10" s="59">
        <f>+F10-G10</f>
        <v>35586459563.71</v>
      </c>
      <c r="K10" s="60">
        <f>+G10/F10</f>
        <v>0.5660455295862701</v>
      </c>
      <c r="L10" s="60">
        <f>+H10/F10</f>
        <v>0.5656403722189964</v>
      </c>
      <c r="M10" s="25">
        <f>+I10/F10</f>
        <v>0.5656189604653908</v>
      </c>
    </row>
    <row r="11" spans="1:13" ht="24.75" customHeight="1">
      <c r="A11" s="12"/>
      <c r="B11" s="48" t="s">
        <v>10</v>
      </c>
      <c r="C11" s="38">
        <f aca="true" t="shared" si="3" ref="C11:I11">+C27</f>
        <v>191917708096</v>
      </c>
      <c r="D11" s="38">
        <f t="shared" si="3"/>
        <v>193917708096</v>
      </c>
      <c r="E11" s="38">
        <f>+E27</f>
        <v>0</v>
      </c>
      <c r="F11" s="38">
        <f>+F27</f>
        <v>193917708096</v>
      </c>
      <c r="G11" s="38">
        <f>+G27</f>
        <v>193917708096</v>
      </c>
      <c r="H11" s="38">
        <f t="shared" si="3"/>
        <v>131667053725.3</v>
      </c>
      <c r="I11" s="38">
        <f t="shared" si="3"/>
        <v>120244136644.72</v>
      </c>
      <c r="J11" s="59">
        <f>+F11-G11</f>
        <v>0</v>
      </c>
      <c r="K11" s="60">
        <f>+G11/F11</f>
        <v>1</v>
      </c>
      <c r="L11" s="60">
        <f>+H11/F11</f>
        <v>0.6789841681715706</v>
      </c>
      <c r="M11" s="25">
        <f>+I11/F11</f>
        <v>0.62007816524519</v>
      </c>
    </row>
    <row r="12" spans="1:13" ht="6.75" customHeight="1">
      <c r="A12" s="12"/>
      <c r="B12" s="39"/>
      <c r="C12" s="38"/>
      <c r="D12" s="38"/>
      <c r="E12" s="38"/>
      <c r="F12" s="38"/>
      <c r="G12" s="38"/>
      <c r="H12" s="38"/>
      <c r="I12" s="38"/>
      <c r="J12" s="20"/>
      <c r="K12" s="9"/>
      <c r="L12" s="45"/>
      <c r="M12" s="10"/>
    </row>
    <row r="13" spans="1:13" ht="37.5" customHeight="1">
      <c r="A13" s="11" t="s">
        <v>5</v>
      </c>
      <c r="B13" s="47" t="s">
        <v>3</v>
      </c>
      <c r="C13" s="37">
        <f aca="true" t="shared" si="4" ref="C13:I13">+C29+C43</f>
        <v>113537000000</v>
      </c>
      <c r="D13" s="37">
        <f t="shared" si="4"/>
        <v>113537000000</v>
      </c>
      <c r="E13" s="37">
        <f t="shared" si="4"/>
        <v>3800000000</v>
      </c>
      <c r="F13" s="37">
        <f>+F29+F43</f>
        <v>109737000000</v>
      </c>
      <c r="G13" s="37">
        <f t="shared" si="4"/>
        <v>105993984735.38</v>
      </c>
      <c r="H13" s="37">
        <f t="shared" si="4"/>
        <v>30733163831.1</v>
      </c>
      <c r="I13" s="37">
        <f t="shared" si="4"/>
        <v>30695143331.1</v>
      </c>
      <c r="J13" s="19">
        <f>+F13-G13</f>
        <v>3743015264.619995</v>
      </c>
      <c r="K13" s="44">
        <f>+G13/F13</f>
        <v>0.9658910370739131</v>
      </c>
      <c r="L13" s="44">
        <f>+H13/F13</f>
        <v>0.2800620012493507</v>
      </c>
      <c r="M13" s="8">
        <f>+I13/F13</f>
        <v>0.27971553196369503</v>
      </c>
    </row>
    <row r="14" spans="1:13" ht="11.25" customHeight="1">
      <c r="A14" s="6"/>
      <c r="B14" s="40"/>
      <c r="C14" s="41"/>
      <c r="D14" s="42"/>
      <c r="E14" s="42"/>
      <c r="F14" s="42"/>
      <c r="G14" s="42"/>
      <c r="H14" s="42"/>
      <c r="I14" s="42"/>
      <c r="J14" s="20"/>
      <c r="K14" s="9"/>
      <c r="L14" s="9"/>
      <c r="M14" s="10"/>
    </row>
    <row r="15" spans="1:13" ht="19.5" customHeight="1" thickBot="1">
      <c r="A15" s="13" t="s">
        <v>6</v>
      </c>
      <c r="B15" s="49" t="s">
        <v>7</v>
      </c>
      <c r="C15" s="43">
        <f>+C31+C45</f>
        <v>476595641598</v>
      </c>
      <c r="D15" s="43">
        <f>+D7+D13</f>
        <v>478595641598</v>
      </c>
      <c r="E15" s="43">
        <f>+E7+E13</f>
        <v>7100000000</v>
      </c>
      <c r="F15" s="43">
        <f>+F31+F45</f>
        <v>471495641598</v>
      </c>
      <c r="G15" s="43">
        <f>+G7+G13</f>
        <v>413689153608.05</v>
      </c>
      <c r="H15" s="43">
        <f>+H7+H13</f>
        <v>268617913504.88998</v>
      </c>
      <c r="I15" s="43">
        <f>+I7+I13</f>
        <v>256905410922.51</v>
      </c>
      <c r="J15" s="21">
        <f>+F15-G15</f>
        <v>57806487989.95001</v>
      </c>
      <c r="K15" s="46">
        <f>+G15/F15</f>
        <v>0.8773976196385794</v>
      </c>
      <c r="L15" s="46">
        <f>+H15/F15</f>
        <v>0.5697145207842986</v>
      </c>
      <c r="M15" s="14">
        <f>+I15/F15</f>
        <v>0.5448733524912391</v>
      </c>
    </row>
    <row r="16" spans="3:13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91" t="s">
        <v>26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ht="15" customHeight="1">
      <c r="A18" s="91" t="s">
        <v>36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1.25" customHeight="1" hidden="1" thickBot="1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3:13" ht="28.5" customHeight="1" thickBot="1">
      <c r="C20" s="1"/>
      <c r="D20" s="1"/>
      <c r="E20" s="1"/>
      <c r="F20" s="1"/>
      <c r="G20" s="1"/>
      <c r="H20" s="1"/>
      <c r="I20" s="3"/>
      <c r="J20" s="23"/>
      <c r="K20" s="23"/>
      <c r="L20" s="23"/>
      <c r="M20" s="23"/>
    </row>
    <row r="21" spans="1:13" ht="48.75" customHeight="1" thickBot="1">
      <c r="A21" s="78"/>
      <c r="B21" s="80" t="s">
        <v>8</v>
      </c>
      <c r="C21" s="79" t="s">
        <v>25</v>
      </c>
      <c r="D21" s="79" t="s">
        <v>12</v>
      </c>
      <c r="E21" s="79" t="s">
        <v>34</v>
      </c>
      <c r="F21" s="79" t="s">
        <v>35</v>
      </c>
      <c r="G21" s="79" t="s">
        <v>19</v>
      </c>
      <c r="H21" s="79" t="s">
        <v>23</v>
      </c>
      <c r="I21" s="79" t="s">
        <v>18</v>
      </c>
      <c r="J21" s="82" t="s">
        <v>13</v>
      </c>
      <c r="K21" s="83" t="s">
        <v>16</v>
      </c>
      <c r="L21" s="84" t="s">
        <v>14</v>
      </c>
      <c r="M21" s="85" t="s">
        <v>15</v>
      </c>
    </row>
    <row r="22" spans="1:13" ht="13.5" customHeight="1">
      <c r="A22" s="61"/>
      <c r="B22" s="62"/>
      <c r="C22" s="63"/>
      <c r="D22" s="64"/>
      <c r="E22" s="64"/>
      <c r="F22" s="64"/>
      <c r="G22" s="64"/>
      <c r="H22" s="64"/>
      <c r="I22" s="64"/>
      <c r="J22" s="66"/>
      <c r="K22" s="67"/>
      <c r="L22" s="67"/>
      <c r="M22" s="88"/>
    </row>
    <row r="23" spans="1:13" ht="19.5" customHeight="1">
      <c r="A23" s="7" t="s">
        <v>4</v>
      </c>
      <c r="B23" s="50" t="s">
        <v>0</v>
      </c>
      <c r="C23" s="37">
        <f aca="true" t="shared" si="5" ref="C23:I23">SUM(C24:C27)</f>
        <v>349154111598</v>
      </c>
      <c r="D23" s="37">
        <f>SUM(D24:D27)</f>
        <v>351154111598</v>
      </c>
      <c r="E23" s="37">
        <f>SUM(E24:E27)</f>
        <v>3300000000</v>
      </c>
      <c r="F23" s="37">
        <f>+D23-E23</f>
        <v>347854111598</v>
      </c>
      <c r="G23" s="37">
        <f t="shared" si="5"/>
        <v>298623209924.02</v>
      </c>
      <c r="H23" s="37">
        <f t="shared" si="5"/>
        <v>229395150602.8</v>
      </c>
      <c r="I23" s="37">
        <f t="shared" si="5"/>
        <v>217720668520.41998</v>
      </c>
      <c r="J23" s="26">
        <f>+F23-G23</f>
        <v>49230901673.97998</v>
      </c>
      <c r="K23" s="27">
        <f>+G23/F23</f>
        <v>0.8584725606725787</v>
      </c>
      <c r="L23" s="27">
        <f>+H23/F23</f>
        <v>0.6594579249012933</v>
      </c>
      <c r="M23" s="28">
        <f>+I23/F23</f>
        <v>0.6258964929873544</v>
      </c>
    </row>
    <row r="24" spans="1:13" ht="19.5" customHeight="1">
      <c r="A24" s="12"/>
      <c r="B24" s="51" t="s">
        <v>1</v>
      </c>
      <c r="C24" s="38">
        <v>43192000000</v>
      </c>
      <c r="D24" s="38">
        <v>43192000000</v>
      </c>
      <c r="E24" s="38"/>
      <c r="F24" s="77">
        <f aca="true" t="shared" si="6" ref="F24:F31">+D24-E24</f>
        <v>43192000000</v>
      </c>
      <c r="G24" s="38">
        <v>30645751654.89</v>
      </c>
      <c r="H24" s="38">
        <v>27538761116.71</v>
      </c>
      <c r="I24" s="38">
        <v>27424906045.71</v>
      </c>
      <c r="J24" s="58">
        <f>+F24-G24</f>
        <v>12546248345.11</v>
      </c>
      <c r="K24" s="31">
        <f>+G24/F24</f>
        <v>0.7095237927136969</v>
      </c>
      <c r="L24" s="31">
        <f>+H24/F24</f>
        <v>0.6375893942561123</v>
      </c>
      <c r="M24" s="32">
        <f>+I24/F24</f>
        <v>0.6349533720529265</v>
      </c>
    </row>
    <row r="25" spans="1:13" ht="19.5" customHeight="1">
      <c r="A25" s="12"/>
      <c r="B25" s="51" t="s">
        <v>2</v>
      </c>
      <c r="C25" s="38">
        <v>28739350000</v>
      </c>
      <c r="D25" s="38">
        <v>28739350000</v>
      </c>
      <c r="E25" s="38"/>
      <c r="F25" s="77">
        <f t="shared" si="6"/>
        <v>28739350000</v>
      </c>
      <c r="G25" s="38">
        <v>27641156234.84</v>
      </c>
      <c r="H25" s="38">
        <v>23803966774.08</v>
      </c>
      <c r="I25" s="38">
        <v>23668012715.28</v>
      </c>
      <c r="J25" s="58">
        <f>+F25-G25</f>
        <v>1098193765.1599998</v>
      </c>
      <c r="K25" s="31">
        <f>+G25/F25</f>
        <v>0.9617878008667559</v>
      </c>
      <c r="L25" s="31">
        <f>+H25/F25</f>
        <v>0.8282708820512643</v>
      </c>
      <c r="M25" s="32">
        <f>+I25/F25</f>
        <v>0.8235402928486552</v>
      </c>
    </row>
    <row r="26" spans="1:13" ht="19.5" customHeight="1">
      <c r="A26" s="12"/>
      <c r="B26" s="51" t="s">
        <v>9</v>
      </c>
      <c r="C26" s="38">
        <v>85305053502</v>
      </c>
      <c r="D26" s="38">
        <v>85305053502</v>
      </c>
      <c r="E26" s="38">
        <v>3300000000</v>
      </c>
      <c r="F26" s="77">
        <f t="shared" si="6"/>
        <v>82005053502</v>
      </c>
      <c r="G26" s="38">
        <v>46418593938.29</v>
      </c>
      <c r="H26" s="38">
        <v>46385368986.71</v>
      </c>
      <c r="I26" s="38">
        <v>46383613114.71</v>
      </c>
      <c r="J26" s="58">
        <f>+F26-G26</f>
        <v>35586459563.71</v>
      </c>
      <c r="K26" s="31">
        <f>+G26/F26</f>
        <v>0.5660455295862701</v>
      </c>
      <c r="L26" s="31">
        <f>+H26/F26</f>
        <v>0.5656403722189964</v>
      </c>
      <c r="M26" s="32">
        <f>+I26/F26</f>
        <v>0.5656189604653908</v>
      </c>
    </row>
    <row r="27" spans="1:13" ht="19.5" customHeight="1">
      <c r="A27" s="12"/>
      <c r="B27" s="51" t="s">
        <v>10</v>
      </c>
      <c r="C27" s="38">
        <v>191917708096</v>
      </c>
      <c r="D27" s="38">
        <v>193917708096</v>
      </c>
      <c r="E27" s="38"/>
      <c r="F27" s="77">
        <f t="shared" si="6"/>
        <v>193917708096</v>
      </c>
      <c r="G27" s="38">
        <v>193917708096</v>
      </c>
      <c r="H27" s="38">
        <v>131667053725.3</v>
      </c>
      <c r="I27" s="38">
        <v>120244136644.72</v>
      </c>
      <c r="J27" s="58">
        <f>+F27-G27</f>
        <v>0</v>
      </c>
      <c r="K27" s="31">
        <f>+G27/F27</f>
        <v>1</v>
      </c>
      <c r="L27" s="31">
        <f>+H27/F27</f>
        <v>0.6789841681715706</v>
      </c>
      <c r="M27" s="32">
        <f>+I27/F27</f>
        <v>0.62007816524519</v>
      </c>
    </row>
    <row r="28" spans="1:13" ht="8.25" customHeight="1">
      <c r="A28" s="12"/>
      <c r="B28" s="52"/>
      <c r="C28" s="38"/>
      <c r="D28" s="38"/>
      <c r="E28" s="38"/>
      <c r="F28" s="77"/>
      <c r="G28" s="38"/>
      <c r="H28" s="38"/>
      <c r="I28" s="38"/>
      <c r="J28" s="29"/>
      <c r="K28" s="30"/>
      <c r="L28" s="30"/>
      <c r="M28" s="33"/>
    </row>
    <row r="29" spans="1:13" ht="19.5" customHeight="1">
      <c r="A29" s="11" t="s">
        <v>5</v>
      </c>
      <c r="B29" s="50" t="s">
        <v>3</v>
      </c>
      <c r="C29" s="37">
        <v>109465000000</v>
      </c>
      <c r="D29" s="37">
        <v>109465000000</v>
      </c>
      <c r="E29" s="37">
        <v>3800000000</v>
      </c>
      <c r="F29" s="37">
        <f t="shared" si="6"/>
        <v>105665000000</v>
      </c>
      <c r="G29" s="37">
        <v>102798857949.16</v>
      </c>
      <c r="H29" s="37">
        <v>29155413853.75</v>
      </c>
      <c r="I29" s="37">
        <v>29155413853.75</v>
      </c>
      <c r="J29" s="26">
        <f>+F29-G29</f>
        <v>2866142050.8399963</v>
      </c>
      <c r="K29" s="27">
        <f>+G29/F29</f>
        <v>0.9728751994431458</v>
      </c>
      <c r="L29" s="27">
        <f>+H29/F29</f>
        <v>0.27592309519471914</v>
      </c>
      <c r="M29" s="28">
        <f>+I29/F29</f>
        <v>0.27592309519471914</v>
      </c>
    </row>
    <row r="30" spans="1:13" ht="10.5" customHeight="1">
      <c r="A30" s="15"/>
      <c r="B30" s="53"/>
      <c r="C30" s="41"/>
      <c r="D30" s="41"/>
      <c r="E30" s="41"/>
      <c r="F30" s="77"/>
      <c r="G30" s="41" t="s">
        <v>28</v>
      </c>
      <c r="H30" s="41"/>
      <c r="I30" s="41"/>
      <c r="J30" s="29"/>
      <c r="K30" s="30"/>
      <c r="L30" s="30"/>
      <c r="M30" s="33"/>
    </row>
    <row r="31" spans="1:13" ht="19.5" customHeight="1" thickBot="1">
      <c r="A31" s="13" t="s">
        <v>6</v>
      </c>
      <c r="B31" s="54" t="s">
        <v>7</v>
      </c>
      <c r="C31" s="43">
        <f>+C23+C29</f>
        <v>458619111598</v>
      </c>
      <c r="D31" s="43">
        <f>+D23+D29</f>
        <v>460619111598</v>
      </c>
      <c r="E31" s="43">
        <f>+E23+E29</f>
        <v>7100000000</v>
      </c>
      <c r="F31" s="43">
        <f t="shared" si="6"/>
        <v>453519111598</v>
      </c>
      <c r="G31" s="43">
        <f>+G23+G29</f>
        <v>401422067873.18005</v>
      </c>
      <c r="H31" s="43">
        <f>+H23+H29</f>
        <v>258550564456.55</v>
      </c>
      <c r="I31" s="43">
        <f>+I23+I29</f>
        <v>246876082374.16998</v>
      </c>
      <c r="J31" s="34">
        <f>+F31-G31</f>
        <v>52097043724.81995</v>
      </c>
      <c r="K31" s="35">
        <f>+G31/F31</f>
        <v>0.885127126084603</v>
      </c>
      <c r="L31" s="35">
        <f>+H31/F31</f>
        <v>0.5700984982651174</v>
      </c>
      <c r="M31" s="36">
        <f>+I31/F31</f>
        <v>0.5443565134538394</v>
      </c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91" t="s">
        <v>27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1:13" ht="12.75" customHeight="1">
      <c r="A34" s="91" t="s">
        <v>36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1:13" ht="11.25" customHeight="1">
      <c r="A35" s="4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23.25" customHeight="1" thickBot="1">
      <c r="A36" s="4"/>
      <c r="B36" s="4"/>
      <c r="C36" s="5"/>
      <c r="D36" s="5"/>
      <c r="E36" s="5"/>
      <c r="F36" s="5"/>
      <c r="G36" s="5"/>
      <c r="H36" s="5"/>
      <c r="I36" s="5"/>
      <c r="J36" s="22"/>
      <c r="K36" s="22"/>
      <c r="L36" s="22"/>
      <c r="M36" s="22"/>
    </row>
    <row r="37" spans="1:13" ht="54" customHeight="1" thickBot="1">
      <c r="A37" s="78"/>
      <c r="B37" s="80" t="s">
        <v>8</v>
      </c>
      <c r="C37" s="79" t="s">
        <v>25</v>
      </c>
      <c r="D37" s="79" t="s">
        <v>12</v>
      </c>
      <c r="E37" s="79" t="s">
        <v>33</v>
      </c>
      <c r="F37" s="79" t="s">
        <v>32</v>
      </c>
      <c r="G37" s="79" t="s">
        <v>20</v>
      </c>
      <c r="H37" s="79" t="s">
        <v>24</v>
      </c>
      <c r="I37" s="86" t="s">
        <v>21</v>
      </c>
      <c r="J37" s="81" t="s">
        <v>13</v>
      </c>
      <c r="K37" s="83" t="s">
        <v>16</v>
      </c>
      <c r="L37" s="84" t="s">
        <v>14</v>
      </c>
      <c r="M37" s="85" t="s">
        <v>15</v>
      </c>
    </row>
    <row r="38" spans="1:13" ht="12" customHeight="1">
      <c r="A38" s="61"/>
      <c r="B38" s="62"/>
      <c r="C38" s="63"/>
      <c r="D38" s="64"/>
      <c r="E38" s="64"/>
      <c r="F38" s="64"/>
      <c r="G38" s="64"/>
      <c r="H38" s="64"/>
      <c r="I38" s="70"/>
      <c r="J38" s="65"/>
      <c r="K38" s="65"/>
      <c r="L38" s="65"/>
      <c r="M38" s="87"/>
    </row>
    <row r="39" spans="1:13" ht="19.5" customHeight="1">
      <c r="A39" s="16" t="s">
        <v>4</v>
      </c>
      <c r="B39" s="55" t="s">
        <v>0</v>
      </c>
      <c r="C39" s="37">
        <f aca="true" t="shared" si="7" ref="C39:I39">+C40+C41+C42</f>
        <v>13904530000</v>
      </c>
      <c r="D39" s="37">
        <f t="shared" si="7"/>
        <v>13904530000</v>
      </c>
      <c r="E39" s="37">
        <f t="shared" si="7"/>
        <v>0</v>
      </c>
      <c r="F39" s="37">
        <f>+D39-E39</f>
        <v>13904530000</v>
      </c>
      <c r="G39" s="37">
        <f>+G40+G41+G42</f>
        <v>9071958948.65</v>
      </c>
      <c r="H39" s="37">
        <f t="shared" si="7"/>
        <v>8489599070.99</v>
      </c>
      <c r="I39" s="71">
        <f t="shared" si="7"/>
        <v>8489599070.99</v>
      </c>
      <c r="J39" s="37">
        <f>+D39-G39</f>
        <v>4832571051.35</v>
      </c>
      <c r="K39" s="27">
        <f>+G39/D39</f>
        <v>0.6524462853940406</v>
      </c>
      <c r="L39" s="27">
        <f>+H39/D39</f>
        <v>0.6105635408740893</v>
      </c>
      <c r="M39" s="28">
        <f>+I39/D39</f>
        <v>0.6105635408740893</v>
      </c>
    </row>
    <row r="40" spans="1:13" ht="19.5" customHeight="1">
      <c r="A40" s="18"/>
      <c r="B40" s="48" t="s">
        <v>1</v>
      </c>
      <c r="C40" s="38">
        <v>10984937657</v>
      </c>
      <c r="D40" s="38">
        <v>12044595069</v>
      </c>
      <c r="E40" s="38">
        <v>0</v>
      </c>
      <c r="F40" s="77">
        <f>+D40-E40</f>
        <v>12044595069</v>
      </c>
      <c r="G40" s="38">
        <v>7479531216.82</v>
      </c>
      <c r="H40" s="38">
        <v>7441986435.82</v>
      </c>
      <c r="I40" s="72">
        <v>7441986435.82</v>
      </c>
      <c r="J40" s="38">
        <f>+D40-G40</f>
        <v>4565063852.18</v>
      </c>
      <c r="K40" s="31">
        <f>+G40/D40</f>
        <v>0.6209865233303344</v>
      </c>
      <c r="L40" s="31">
        <f>+H40/D40</f>
        <v>0.6178693756981462</v>
      </c>
      <c r="M40" s="32">
        <f>+I40/D40</f>
        <v>0.6178693756981462</v>
      </c>
    </row>
    <row r="41" spans="1:13" ht="19.5" customHeight="1">
      <c r="A41" s="18"/>
      <c r="B41" s="48" t="s">
        <v>2</v>
      </c>
      <c r="C41" s="38">
        <v>1773818000</v>
      </c>
      <c r="D41" s="38">
        <v>1859934931</v>
      </c>
      <c r="E41" s="38">
        <v>0</v>
      </c>
      <c r="F41" s="77">
        <f>+D41-E41</f>
        <v>1859934931</v>
      </c>
      <c r="G41" s="38">
        <v>1592427731.83</v>
      </c>
      <c r="H41" s="38">
        <v>1047612635.17</v>
      </c>
      <c r="I41" s="72">
        <v>1047612635.17</v>
      </c>
      <c r="J41" s="38">
        <f>+D41-G41</f>
        <v>267507199.17000008</v>
      </c>
      <c r="K41" s="31">
        <f>+G41/D41</f>
        <v>0.8561738936607992</v>
      </c>
      <c r="L41" s="31">
        <f>+H41/D41</f>
        <v>0.5632523039968649</v>
      </c>
      <c r="M41" s="32">
        <f>+I41/D41</f>
        <v>0.5632523039968649</v>
      </c>
    </row>
    <row r="42" spans="1:13" ht="18" customHeight="1">
      <c r="A42" s="12"/>
      <c r="B42" s="56" t="s">
        <v>9</v>
      </c>
      <c r="C42" s="38">
        <v>1145774343</v>
      </c>
      <c r="D42" s="38">
        <v>0</v>
      </c>
      <c r="E42" s="38">
        <v>0</v>
      </c>
      <c r="F42" s="77">
        <f>+D42</f>
        <v>0</v>
      </c>
      <c r="G42" s="38">
        <v>0</v>
      </c>
      <c r="H42" s="38">
        <v>0</v>
      </c>
      <c r="I42" s="72">
        <v>0</v>
      </c>
      <c r="J42" s="38">
        <f>+D42-G42</f>
        <v>0</v>
      </c>
      <c r="K42" s="31">
        <v>0</v>
      </c>
      <c r="L42" s="31">
        <v>0</v>
      </c>
      <c r="M42" s="32">
        <v>0</v>
      </c>
    </row>
    <row r="43" spans="1:13" ht="19.5" customHeight="1">
      <c r="A43" s="16" t="s">
        <v>5</v>
      </c>
      <c r="B43" s="47" t="s">
        <v>3</v>
      </c>
      <c r="C43" s="37">
        <v>4072000000</v>
      </c>
      <c r="D43" s="37">
        <v>4072000000</v>
      </c>
      <c r="E43" s="37">
        <v>0</v>
      </c>
      <c r="F43" s="37">
        <f>+D43-E43</f>
        <v>4072000000</v>
      </c>
      <c r="G43" s="37">
        <v>3195126786.22</v>
      </c>
      <c r="H43" s="37">
        <v>1577749977.35</v>
      </c>
      <c r="I43" s="71">
        <v>1539729477.35</v>
      </c>
      <c r="J43" s="37">
        <f>+D43-G43</f>
        <v>876873213.7800002</v>
      </c>
      <c r="K43" s="27">
        <f>+G43/D43</f>
        <v>0.7846578551620824</v>
      </c>
      <c r="L43" s="27">
        <f>+H43/D43</f>
        <v>0.38746315750245575</v>
      </c>
      <c r="M43" s="28">
        <f>+I43/D43</f>
        <v>0.3781260995456778</v>
      </c>
    </row>
    <row r="44" spans="1:13" ht="9.75" customHeight="1">
      <c r="A44" s="6"/>
      <c r="B44" s="57"/>
      <c r="C44" s="42"/>
      <c r="D44" s="42"/>
      <c r="E44" s="42"/>
      <c r="F44" s="77"/>
      <c r="G44" s="42" t="s">
        <v>28</v>
      </c>
      <c r="H44" s="42"/>
      <c r="I44" s="73"/>
      <c r="J44" s="38"/>
      <c r="K44" s="31"/>
      <c r="L44" s="31"/>
      <c r="M44" s="32"/>
    </row>
    <row r="45" spans="1:13" ht="19.5" customHeight="1" thickBot="1">
      <c r="A45" s="17" t="s">
        <v>6</v>
      </c>
      <c r="B45" s="49" t="s">
        <v>7</v>
      </c>
      <c r="C45" s="43">
        <f aca="true" t="shared" si="8" ref="C45:I45">+C39+C43</f>
        <v>17976530000</v>
      </c>
      <c r="D45" s="43">
        <f t="shared" si="8"/>
        <v>17976530000</v>
      </c>
      <c r="E45" s="43">
        <f>+E39+E43</f>
        <v>0</v>
      </c>
      <c r="F45" s="43">
        <f>+D45-E45</f>
        <v>17976530000</v>
      </c>
      <c r="G45" s="43">
        <f t="shared" si="8"/>
        <v>12267085734.869999</v>
      </c>
      <c r="H45" s="43">
        <f t="shared" si="8"/>
        <v>10067349048.34</v>
      </c>
      <c r="I45" s="74">
        <f t="shared" si="8"/>
        <v>10029328548.34</v>
      </c>
      <c r="J45" s="43">
        <f>+D45-G45</f>
        <v>5709444265.130001</v>
      </c>
      <c r="K45" s="35">
        <f>+G45/D45</f>
        <v>0.6823945296934391</v>
      </c>
      <c r="L45" s="35">
        <f>+H45/D45</f>
        <v>0.5600273828341732</v>
      </c>
      <c r="M45" s="36">
        <f>+I45/D45</f>
        <v>0.5579123750990875</v>
      </c>
    </row>
    <row r="46" spans="3:8" ht="12.75">
      <c r="C46" s="1"/>
      <c r="H46" s="1"/>
    </row>
    <row r="47" spans="1:13" ht="12.75">
      <c r="A47" s="75" t="s">
        <v>29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>
      <c r="A48" s="75" t="s">
        <v>30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2.75">
      <c r="A49" s="75" t="s">
        <v>31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2" ht="12.75">
      <c r="J52" s="24"/>
    </row>
    <row r="53" ht="12.75">
      <c r="J53" s="24"/>
    </row>
    <row r="54" ht="12.75">
      <c r="J54" s="1"/>
    </row>
  </sheetData>
  <sheetProtection/>
  <mergeCells count="6">
    <mergeCell ref="A2:M2"/>
    <mergeCell ref="A1:M1"/>
    <mergeCell ref="A17:M17"/>
    <mergeCell ref="A18:M18"/>
    <mergeCell ref="A34:M34"/>
    <mergeCell ref="A33:M33"/>
  </mergeCells>
  <printOptions horizontalCentered="1"/>
  <pageMargins left="0.5905511811023623" right="0" top="0.3937007874015748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2018-09-05T17:17:11Z</cp:lastPrinted>
  <dcterms:created xsi:type="dcterms:W3CDTF">2011-02-09T13:24:23Z</dcterms:created>
  <dcterms:modified xsi:type="dcterms:W3CDTF">2018-09-05T19:36:00Z</dcterms:modified>
  <cp:category/>
  <cp:version/>
  <cp:contentType/>
  <cp:contentStatus/>
</cp:coreProperties>
</file>