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DIRECCIÓN COMERCIO EXT" sheetId="1" r:id="rId1"/>
  </sheets>
  <calcPr calcId="152511"/>
</workbook>
</file>

<file path=xl/calcChain.xml><?xml version="1.0" encoding="utf-8"?>
<calcChain xmlns="http://schemas.openxmlformats.org/spreadsheetml/2006/main">
  <c r="W19" i="1" l="1"/>
  <c r="V19" i="1"/>
  <c r="U19" i="1"/>
  <c r="T19" i="1"/>
  <c r="W17" i="1"/>
  <c r="V17" i="1"/>
  <c r="U17" i="1"/>
  <c r="T17" i="1"/>
  <c r="W16" i="1"/>
  <c r="V16" i="1"/>
  <c r="U16" i="1"/>
  <c r="T16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7" i="1"/>
  <c r="W7" i="1" s="1"/>
  <c r="R7" i="1"/>
  <c r="Q7" i="1"/>
  <c r="P7" i="1"/>
  <c r="O7" i="1"/>
  <c r="N7" i="1"/>
  <c r="M7" i="1"/>
  <c r="T7" i="1" s="1"/>
  <c r="L7" i="1"/>
  <c r="K7" i="1"/>
  <c r="J7" i="1"/>
  <c r="S15" i="1"/>
  <c r="R15" i="1"/>
  <c r="Q15" i="1"/>
  <c r="P15" i="1"/>
  <c r="O15" i="1"/>
  <c r="N15" i="1"/>
  <c r="M15" i="1"/>
  <c r="T15" i="1" s="1"/>
  <c r="L15" i="1"/>
  <c r="K15" i="1"/>
  <c r="J15" i="1"/>
  <c r="S18" i="1"/>
  <c r="W18" i="1" s="1"/>
  <c r="R18" i="1"/>
  <c r="Q18" i="1"/>
  <c r="P18" i="1"/>
  <c r="O18" i="1"/>
  <c r="N18" i="1"/>
  <c r="M18" i="1"/>
  <c r="T18" i="1" s="1"/>
  <c r="L18" i="1"/>
  <c r="K18" i="1"/>
  <c r="J18" i="1"/>
  <c r="V15" i="1" l="1"/>
  <c r="U18" i="1"/>
  <c r="U15" i="1"/>
  <c r="V18" i="1"/>
  <c r="W15" i="1"/>
  <c r="K6" i="1"/>
  <c r="K20" i="1" s="1"/>
  <c r="O6" i="1"/>
  <c r="O20" i="1" s="1"/>
  <c r="S6" i="1"/>
  <c r="M6" i="1"/>
  <c r="Q6" i="1"/>
  <c r="U7" i="1"/>
  <c r="L6" i="1"/>
  <c r="L20" i="1" s="1"/>
  <c r="P6" i="1"/>
  <c r="P20" i="1" s="1"/>
  <c r="J6" i="1"/>
  <c r="J20" i="1" s="1"/>
  <c r="N6" i="1"/>
  <c r="N20" i="1" s="1"/>
  <c r="R6" i="1"/>
  <c r="V7" i="1"/>
  <c r="R20" i="1" l="1"/>
  <c r="V6" i="1"/>
  <c r="S20" i="1"/>
  <c r="W6" i="1"/>
  <c r="Q20" i="1"/>
  <c r="U6" i="1"/>
  <c r="M20" i="1"/>
  <c r="T6" i="1"/>
  <c r="T20" i="1" l="1"/>
  <c r="W20" i="1"/>
  <c r="U20" i="1"/>
  <c r="V20" i="1"/>
</calcChain>
</file>

<file path=xl/sharedStrings.xml><?xml version="1.0" encoding="utf-8"?>
<sst xmlns="http://schemas.openxmlformats.org/spreadsheetml/2006/main" count="151" uniqueCount="61">
  <si>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</si>
  <si>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</si>
  <si>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</si>
  <si>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</si>
  <si>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</si>
  <si>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</si>
  <si>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</si>
  <si>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</si>
  <si>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</si>
  <si>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</si>
  <si>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</si>
  <si>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</si>
  <si>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</si>
  <si>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</si>
  <si>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</si>
  <si>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</si>
  <si>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</si>
  <si>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</si>
  <si>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</si>
  <si>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</si>
  <si>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</si>
  <si>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</si>
  <si>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</si>
  <si>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</si>
  <si>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</si>
  <si>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</si>
  <si>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</si>
  <si>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</si>
  <si>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</si>
  <si>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</si>
  <si>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</si>
  <si>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</si>
  <si>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</si>
  <si>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</si>
  <si>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</si>
  <si>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</si>
  <si>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</si>
  <si>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</si>
  <si>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</si>
  <si>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</si>
  <si>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C</t>
  </si>
  <si>
    <t>3501</t>
  </si>
  <si>
    <t>0200</t>
  </si>
  <si>
    <t>16</t>
  </si>
  <si>
    <t>IMPLANTACION DEL PROGRAMA DE APOYO INTEGRAL PARA LOS USUARIOS DE COMERCIO EXTERIOR</t>
  </si>
  <si>
    <t>TOTAL PRESUPUESTO A+C</t>
  </si>
  <si>
    <t>GASTOS DE PERSONAL</t>
  </si>
  <si>
    <t>GASTOS DE FUNCIONAMIENTO</t>
  </si>
  <si>
    <t>GASTOS GENERALES</t>
  </si>
  <si>
    <t xml:space="preserve">GASTOS DE INVERSION </t>
  </si>
  <si>
    <t>APROPIACION SIN COMPROMETER</t>
  </si>
  <si>
    <t>COMP/ APR</t>
  </si>
  <si>
    <t>PAGO/ APR</t>
  </si>
  <si>
    <t>MINISTERIO DE COMERCIO INDUSTRIA Y TURISMO</t>
  </si>
  <si>
    <t>EJECUCIÓN PRESUPUESTAL ACUMULADA CON CORTE AL 30 DE NOVIEMBRE DE 2017</t>
  </si>
  <si>
    <t xml:space="preserve">UNIDAD EJECUTORA 3501-02 DIRECCIÓN GENERAL DE COMERCIO EXTERIOR </t>
  </si>
  <si>
    <t>OBLIG/ APR</t>
  </si>
  <si>
    <t>GENERADO: DIC 01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</si>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</sst>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</font>
    <font>
      <b/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vertical="center" wrapText="1"/>
    </xf>
    <xf numFmtId="10" fontId="5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vertical="center" wrapText="1"/>
    </xf>
    <xf numFmtId="10" fontId="6" fillId="2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tabSelected="1" workbookViewId="0">
      <selection activeCell="A2" sqref="A2:W2"/>
    </sheetView>
  </sheetViews>
  <sheetFormatPr baseColWidth="10" defaultRowHeight="15"/>
  <cols>
    <col min="1" max="5" width="5.42578125" customWidth="1"/>
    <col min="6" max="6" width="7.7109375" customWidth="1"/>
    <col min="7" max="7" width="4.42578125" customWidth="1"/>
    <col min="8" max="8" width="5.42578125" customWidth="1"/>
    <col min="9" max="9" width="25.42578125" customWidth="1"/>
    <col min="10" max="10" width="16.28515625" customWidth="1"/>
    <col min="11" max="11" width="14.28515625" customWidth="1"/>
    <col min="12" max="12" width="13.5703125" customWidth="1"/>
    <col min="13" max="13" width="17.7109375" customWidth="1"/>
    <col min="14" max="14" width="15.28515625" customWidth="1"/>
    <col min="15" max="15" width="16.140625" customWidth="1"/>
    <col min="16" max="16" width="14.42578125" customWidth="1"/>
    <col min="17" max="17" width="16.7109375" customWidth="1"/>
    <col min="18" max="18" width="14.85546875" customWidth="1"/>
    <col min="19" max="19" width="15.85546875" customWidth="1"/>
    <col min="20" max="20" width="14.5703125" customWidth="1"/>
    <col min="21" max="22" width="7.85546875" customWidth="1"/>
    <col min="23" max="23" width="7.28515625" customWidth="1"/>
  </cols>
  <sheetData>
    <row r="1" spans="1:23">
      <c r="A1" s="29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>
      <c r="A2" s="29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>
      <c r="A3" s="29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28" t="s">
        <v>57</v>
      </c>
      <c r="U4" s="15"/>
      <c r="V4" s="15"/>
      <c r="W4" s="15"/>
    </row>
    <row r="5" spans="1:23" ht="30" customHeight="1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9" t="s">
        <v>50</v>
      </c>
      <c r="U5" s="9" t="s">
        <v>51</v>
      </c>
      <c r="V5" s="9" t="s">
        <v>56</v>
      </c>
      <c r="W5" s="9" t="s">
        <v>52</v>
      </c>
    </row>
    <row r="6" spans="1:23" ht="30" customHeight="1" thickTop="1" thickBot="1">
      <c r="A6" s="16" t="s">
        <v>20</v>
      </c>
      <c r="B6" s="16"/>
      <c r="C6" s="16"/>
      <c r="D6" s="16"/>
      <c r="E6" s="16"/>
      <c r="F6" s="16"/>
      <c r="G6" s="16"/>
      <c r="H6" s="16"/>
      <c r="I6" s="17" t="s">
        <v>47</v>
      </c>
      <c r="J6" s="18">
        <f>+J7+J15</f>
        <v>13237633333</v>
      </c>
      <c r="K6" s="18">
        <f t="shared" ref="K6:S6" si="0">+K7+K15</f>
        <v>0</v>
      </c>
      <c r="L6" s="18">
        <f t="shared" si="0"/>
        <v>0</v>
      </c>
      <c r="M6" s="18">
        <f t="shared" si="0"/>
        <v>13237633333</v>
      </c>
      <c r="N6" s="18">
        <f t="shared" si="0"/>
        <v>376200000</v>
      </c>
      <c r="O6" s="18">
        <f t="shared" si="0"/>
        <v>12814518396.26</v>
      </c>
      <c r="P6" s="18">
        <f t="shared" si="0"/>
        <v>46914936.740000002</v>
      </c>
      <c r="Q6" s="18">
        <f t="shared" si="0"/>
        <v>11400954328.299999</v>
      </c>
      <c r="R6" s="18">
        <f t="shared" si="0"/>
        <v>11130542445.98</v>
      </c>
      <c r="S6" s="18">
        <f t="shared" si="0"/>
        <v>11117049777.41</v>
      </c>
      <c r="T6" s="19">
        <f t="shared" ref="T6:T20" si="1">+M6-Q6</f>
        <v>1836679004.7000008</v>
      </c>
      <c r="U6" s="20">
        <f t="shared" ref="U6:U20" si="2">+Q6/M6</f>
        <v>0.86125321962791057</v>
      </c>
      <c r="V6" s="20">
        <f t="shared" ref="V6:V20" si="3">+R6/M6</f>
        <v>0.84082571000306761</v>
      </c>
      <c r="W6" s="20">
        <f t="shared" ref="W6:W20" si="4">+S6/M6</f>
        <v>0.83980644407912308</v>
      </c>
    </row>
    <row r="7" spans="1:23" ht="30" customHeight="1" thickTop="1" thickBot="1">
      <c r="A7" s="8" t="s">
        <v>20</v>
      </c>
      <c r="B7" s="8">
        <v>1</v>
      </c>
      <c r="C7" s="8"/>
      <c r="D7" s="8"/>
      <c r="E7" s="8"/>
      <c r="F7" s="8"/>
      <c r="G7" s="8"/>
      <c r="H7" s="8"/>
      <c r="I7" s="21" t="s">
        <v>46</v>
      </c>
      <c r="J7" s="22">
        <f>SUM(J8:J14)</f>
        <v>11515483333</v>
      </c>
      <c r="K7" s="22">
        <f t="shared" ref="K7:S7" si="5">SUM(K8:K14)</f>
        <v>0</v>
      </c>
      <c r="L7" s="22">
        <f t="shared" si="5"/>
        <v>0</v>
      </c>
      <c r="M7" s="22">
        <f t="shared" si="5"/>
        <v>11515483333</v>
      </c>
      <c r="N7" s="22">
        <f t="shared" si="5"/>
        <v>376200000</v>
      </c>
      <c r="O7" s="22">
        <f t="shared" si="5"/>
        <v>11132416905</v>
      </c>
      <c r="P7" s="22">
        <f t="shared" si="5"/>
        <v>6866428</v>
      </c>
      <c r="Q7" s="22">
        <f t="shared" si="5"/>
        <v>9853118897.8400002</v>
      </c>
      <c r="R7" s="22">
        <f t="shared" si="5"/>
        <v>9836753097.8400002</v>
      </c>
      <c r="S7" s="22">
        <f t="shared" si="5"/>
        <v>9836753097.8400002</v>
      </c>
      <c r="T7" s="23">
        <f t="shared" si="1"/>
        <v>1662364435.1599998</v>
      </c>
      <c r="U7" s="24">
        <f t="shared" si="2"/>
        <v>0.85564093255242268</v>
      </c>
      <c r="V7" s="24">
        <f t="shared" si="3"/>
        <v>0.8542197329790534</v>
      </c>
      <c r="W7" s="24">
        <f t="shared" si="4"/>
        <v>0.8542197329790534</v>
      </c>
    </row>
    <row r="8" spans="1:23" ht="30" customHeight="1" thickTop="1" thickBot="1">
      <c r="A8" s="3" t="s">
        <v>20</v>
      </c>
      <c r="B8" s="3" t="s">
        <v>21</v>
      </c>
      <c r="C8" s="3" t="s">
        <v>22</v>
      </c>
      <c r="D8" s="3" t="s">
        <v>21</v>
      </c>
      <c r="E8" s="3" t="s">
        <v>21</v>
      </c>
      <c r="F8" s="3" t="s">
        <v>23</v>
      </c>
      <c r="G8" s="3" t="s">
        <v>43</v>
      </c>
      <c r="H8" s="3" t="s">
        <v>39</v>
      </c>
      <c r="I8" s="4" t="s">
        <v>24</v>
      </c>
      <c r="J8" s="5">
        <v>5905600000</v>
      </c>
      <c r="K8" s="5">
        <v>0</v>
      </c>
      <c r="L8" s="5">
        <v>0</v>
      </c>
      <c r="M8" s="5">
        <v>5905600000</v>
      </c>
      <c r="N8" s="5">
        <v>0</v>
      </c>
      <c r="O8" s="5">
        <v>5905600000</v>
      </c>
      <c r="P8" s="5">
        <v>0</v>
      </c>
      <c r="Q8" s="5">
        <v>5492901145.75</v>
      </c>
      <c r="R8" s="5">
        <v>5492901145.75</v>
      </c>
      <c r="S8" s="5">
        <v>5492901145.75</v>
      </c>
      <c r="T8" s="6">
        <f t="shared" si="1"/>
        <v>412698854.25</v>
      </c>
      <c r="U8" s="7">
        <f t="shared" si="2"/>
        <v>0.93011737092759417</v>
      </c>
      <c r="V8" s="7">
        <f t="shared" si="3"/>
        <v>0.93011737092759417</v>
      </c>
      <c r="W8" s="7">
        <f t="shared" si="4"/>
        <v>0.93011737092759417</v>
      </c>
    </row>
    <row r="9" spans="1:23" ht="30" customHeight="1" thickTop="1" thickBot="1">
      <c r="A9" s="3" t="s">
        <v>20</v>
      </c>
      <c r="B9" s="3" t="s">
        <v>21</v>
      </c>
      <c r="C9" s="3" t="s">
        <v>22</v>
      </c>
      <c r="D9" s="3" t="s">
        <v>21</v>
      </c>
      <c r="E9" s="3" t="s">
        <v>25</v>
      </c>
      <c r="F9" s="3" t="s">
        <v>23</v>
      </c>
      <c r="G9" s="3" t="s">
        <v>43</v>
      </c>
      <c r="H9" s="3" t="s">
        <v>39</v>
      </c>
      <c r="I9" s="4" t="s">
        <v>26</v>
      </c>
      <c r="J9" s="5">
        <v>591300000</v>
      </c>
      <c r="K9" s="5">
        <v>0</v>
      </c>
      <c r="L9" s="5">
        <v>0</v>
      </c>
      <c r="M9" s="5">
        <v>591300000</v>
      </c>
      <c r="N9" s="5">
        <v>0</v>
      </c>
      <c r="O9" s="5">
        <v>591300000</v>
      </c>
      <c r="P9" s="5">
        <v>0</v>
      </c>
      <c r="Q9" s="5">
        <v>459315505.97000003</v>
      </c>
      <c r="R9" s="5">
        <v>459315505.97000003</v>
      </c>
      <c r="S9" s="5">
        <v>459315505.97000003</v>
      </c>
      <c r="T9" s="6">
        <f t="shared" si="1"/>
        <v>131984494.02999997</v>
      </c>
      <c r="U9" s="7">
        <f t="shared" si="2"/>
        <v>0.77678928795873503</v>
      </c>
      <c r="V9" s="7">
        <f t="shared" si="3"/>
        <v>0.77678928795873503</v>
      </c>
      <c r="W9" s="7">
        <f t="shared" si="4"/>
        <v>0.77678928795873503</v>
      </c>
    </row>
    <row r="10" spans="1:23" ht="30" customHeight="1" thickTop="1" thickBot="1">
      <c r="A10" s="3" t="s">
        <v>20</v>
      </c>
      <c r="B10" s="3" t="s">
        <v>21</v>
      </c>
      <c r="C10" s="3" t="s">
        <v>22</v>
      </c>
      <c r="D10" s="3" t="s">
        <v>21</v>
      </c>
      <c r="E10" s="3" t="s">
        <v>27</v>
      </c>
      <c r="F10" s="3" t="s">
        <v>23</v>
      </c>
      <c r="G10" s="3" t="s">
        <v>43</v>
      </c>
      <c r="H10" s="3" t="s">
        <v>39</v>
      </c>
      <c r="I10" s="4" t="s">
        <v>28</v>
      </c>
      <c r="J10" s="5">
        <v>1558200000</v>
      </c>
      <c r="K10" s="5">
        <v>0</v>
      </c>
      <c r="L10" s="5">
        <v>0</v>
      </c>
      <c r="M10" s="5">
        <v>1558200000</v>
      </c>
      <c r="N10" s="5">
        <v>0</v>
      </c>
      <c r="O10" s="5">
        <v>1558200000</v>
      </c>
      <c r="P10" s="5">
        <v>0</v>
      </c>
      <c r="Q10" s="5">
        <v>1447818703.96</v>
      </c>
      <c r="R10" s="5">
        <v>1447818703.96</v>
      </c>
      <c r="S10" s="5">
        <v>1447818703.96</v>
      </c>
      <c r="T10" s="6">
        <f t="shared" si="1"/>
        <v>110381296.03999996</v>
      </c>
      <c r="U10" s="7">
        <f t="shared" si="2"/>
        <v>0.92916102166602488</v>
      </c>
      <c r="V10" s="7">
        <f t="shared" si="3"/>
        <v>0.92916102166602488</v>
      </c>
      <c r="W10" s="7">
        <f t="shared" si="4"/>
        <v>0.92916102166602488</v>
      </c>
    </row>
    <row r="11" spans="1:23" ht="40.5" customHeight="1" thickTop="1" thickBot="1">
      <c r="A11" s="3" t="s">
        <v>20</v>
      </c>
      <c r="B11" s="3" t="s">
        <v>21</v>
      </c>
      <c r="C11" s="3" t="s">
        <v>22</v>
      </c>
      <c r="D11" s="3" t="s">
        <v>21</v>
      </c>
      <c r="E11" s="3" t="s">
        <v>29</v>
      </c>
      <c r="F11" s="3" t="s">
        <v>23</v>
      </c>
      <c r="G11" s="3" t="s">
        <v>43</v>
      </c>
      <c r="H11" s="3" t="s">
        <v>39</v>
      </c>
      <c r="I11" s="4" t="s">
        <v>30</v>
      </c>
      <c r="J11" s="5">
        <v>688000000</v>
      </c>
      <c r="K11" s="5">
        <v>0</v>
      </c>
      <c r="L11" s="5">
        <v>0</v>
      </c>
      <c r="M11" s="5">
        <v>688000000</v>
      </c>
      <c r="N11" s="5">
        <v>376200000</v>
      </c>
      <c r="O11" s="5">
        <v>311800000</v>
      </c>
      <c r="P11" s="5">
        <v>0</v>
      </c>
      <c r="Q11" s="5">
        <v>0</v>
      </c>
      <c r="R11" s="5">
        <v>0</v>
      </c>
      <c r="S11" s="5">
        <v>0</v>
      </c>
      <c r="T11" s="6">
        <f t="shared" si="1"/>
        <v>688000000</v>
      </c>
      <c r="U11" s="7">
        <f t="shared" si="2"/>
        <v>0</v>
      </c>
      <c r="V11" s="7">
        <f t="shared" si="3"/>
        <v>0</v>
      </c>
      <c r="W11" s="7">
        <f t="shared" si="4"/>
        <v>0</v>
      </c>
    </row>
    <row r="12" spans="1:23" ht="30" customHeight="1" thickTop="1" thickBot="1">
      <c r="A12" s="3" t="s">
        <v>20</v>
      </c>
      <c r="B12" s="3" t="s">
        <v>21</v>
      </c>
      <c r="C12" s="3" t="s">
        <v>22</v>
      </c>
      <c r="D12" s="3" t="s">
        <v>21</v>
      </c>
      <c r="E12" s="3" t="s">
        <v>31</v>
      </c>
      <c r="F12" s="3" t="s">
        <v>23</v>
      </c>
      <c r="G12" s="3" t="s">
        <v>43</v>
      </c>
      <c r="H12" s="3" t="s">
        <v>39</v>
      </c>
      <c r="I12" s="4" t="s">
        <v>32</v>
      </c>
      <c r="J12" s="5">
        <v>100700000</v>
      </c>
      <c r="K12" s="5">
        <v>0</v>
      </c>
      <c r="L12" s="5">
        <v>0</v>
      </c>
      <c r="M12" s="5">
        <v>100700000</v>
      </c>
      <c r="N12" s="5">
        <v>0</v>
      </c>
      <c r="O12" s="5">
        <v>95700000</v>
      </c>
      <c r="P12" s="5">
        <v>5000000</v>
      </c>
      <c r="Q12" s="5">
        <v>67198385.159999996</v>
      </c>
      <c r="R12" s="5">
        <v>67198385.159999996</v>
      </c>
      <c r="S12" s="5">
        <v>67198385.159999996</v>
      </c>
      <c r="T12" s="6">
        <f t="shared" si="1"/>
        <v>33501614.840000004</v>
      </c>
      <c r="U12" s="7">
        <f t="shared" si="2"/>
        <v>0.66731266295928493</v>
      </c>
      <c r="V12" s="7">
        <f t="shared" si="3"/>
        <v>0.66731266295928493</v>
      </c>
      <c r="W12" s="7">
        <f t="shared" si="4"/>
        <v>0.66731266295928493</v>
      </c>
    </row>
    <row r="13" spans="1:23" ht="42.75" customHeight="1" thickTop="1" thickBot="1">
      <c r="A13" s="3" t="s">
        <v>20</v>
      </c>
      <c r="B13" s="3" t="s">
        <v>21</v>
      </c>
      <c r="C13" s="3" t="s">
        <v>22</v>
      </c>
      <c r="D13" s="3" t="s">
        <v>33</v>
      </c>
      <c r="E13" s="3"/>
      <c r="F13" s="3" t="s">
        <v>23</v>
      </c>
      <c r="G13" s="3" t="s">
        <v>43</v>
      </c>
      <c r="H13" s="3" t="s">
        <v>39</v>
      </c>
      <c r="I13" s="4" t="s">
        <v>34</v>
      </c>
      <c r="J13" s="5">
        <v>84550000</v>
      </c>
      <c r="K13" s="5">
        <v>0</v>
      </c>
      <c r="L13" s="5">
        <v>0</v>
      </c>
      <c r="M13" s="5">
        <v>84550000</v>
      </c>
      <c r="N13" s="5">
        <v>0</v>
      </c>
      <c r="O13" s="5">
        <v>82683572</v>
      </c>
      <c r="P13" s="5">
        <v>1866428</v>
      </c>
      <c r="Q13" s="5">
        <v>82683572</v>
      </c>
      <c r="R13" s="5">
        <v>66317772</v>
      </c>
      <c r="S13" s="5">
        <v>66317772</v>
      </c>
      <c r="T13" s="6">
        <f t="shared" si="1"/>
        <v>1866428</v>
      </c>
      <c r="U13" s="7">
        <f t="shared" si="2"/>
        <v>0.97792515671200475</v>
      </c>
      <c r="V13" s="7">
        <f t="shared" si="3"/>
        <v>0.78436158486102903</v>
      </c>
      <c r="W13" s="7">
        <f t="shared" si="4"/>
        <v>0.78436158486102903</v>
      </c>
    </row>
    <row r="14" spans="1:23" ht="45" customHeight="1" thickTop="1" thickBot="1">
      <c r="A14" s="3" t="s">
        <v>20</v>
      </c>
      <c r="B14" s="3" t="s">
        <v>21</v>
      </c>
      <c r="C14" s="3" t="s">
        <v>22</v>
      </c>
      <c r="D14" s="3" t="s">
        <v>27</v>
      </c>
      <c r="E14" s="3"/>
      <c r="F14" s="3" t="s">
        <v>23</v>
      </c>
      <c r="G14" s="3" t="s">
        <v>43</v>
      </c>
      <c r="H14" s="3" t="s">
        <v>39</v>
      </c>
      <c r="I14" s="4" t="s">
        <v>35</v>
      </c>
      <c r="J14" s="5">
        <v>2587133333</v>
      </c>
      <c r="K14" s="5">
        <v>0</v>
      </c>
      <c r="L14" s="5">
        <v>0</v>
      </c>
      <c r="M14" s="5">
        <v>2587133333</v>
      </c>
      <c r="N14" s="5">
        <v>0</v>
      </c>
      <c r="O14" s="5">
        <v>2587133333</v>
      </c>
      <c r="P14" s="5">
        <v>0</v>
      </c>
      <c r="Q14" s="5">
        <v>2303201585</v>
      </c>
      <c r="R14" s="5">
        <v>2303201585</v>
      </c>
      <c r="S14" s="5">
        <v>2303201585</v>
      </c>
      <c r="T14" s="6">
        <f t="shared" si="1"/>
        <v>283931748</v>
      </c>
      <c r="U14" s="7">
        <f t="shared" si="2"/>
        <v>0.89025237146523206</v>
      </c>
      <c r="V14" s="7">
        <f t="shared" si="3"/>
        <v>0.89025237146523206</v>
      </c>
      <c r="W14" s="7">
        <f t="shared" si="4"/>
        <v>0.89025237146523206</v>
      </c>
    </row>
    <row r="15" spans="1:23" ht="30" customHeight="1" thickTop="1" thickBot="1">
      <c r="A15" s="8" t="s">
        <v>20</v>
      </c>
      <c r="B15" s="8">
        <v>2</v>
      </c>
      <c r="C15" s="8"/>
      <c r="D15" s="8"/>
      <c r="E15" s="8"/>
      <c r="F15" s="8"/>
      <c r="G15" s="8"/>
      <c r="H15" s="8"/>
      <c r="I15" s="21" t="s">
        <v>48</v>
      </c>
      <c r="J15" s="22">
        <f>+J16+J17</f>
        <v>1722150000</v>
      </c>
      <c r="K15" s="22">
        <f t="shared" ref="K15:S15" si="6">+K16+K17</f>
        <v>0</v>
      </c>
      <c r="L15" s="22">
        <f t="shared" si="6"/>
        <v>0</v>
      </c>
      <c r="M15" s="22">
        <f t="shared" si="6"/>
        <v>1722150000</v>
      </c>
      <c r="N15" s="22">
        <f t="shared" si="6"/>
        <v>0</v>
      </c>
      <c r="O15" s="22">
        <f t="shared" si="6"/>
        <v>1682101491.26</v>
      </c>
      <c r="P15" s="22">
        <f t="shared" si="6"/>
        <v>40048508.740000002</v>
      </c>
      <c r="Q15" s="22">
        <f t="shared" si="6"/>
        <v>1547835430.46</v>
      </c>
      <c r="R15" s="22">
        <f t="shared" si="6"/>
        <v>1293789348.1400001</v>
      </c>
      <c r="S15" s="22">
        <f t="shared" si="6"/>
        <v>1280296679.5699999</v>
      </c>
      <c r="T15" s="23">
        <f t="shared" si="1"/>
        <v>174314569.53999996</v>
      </c>
      <c r="U15" s="24">
        <f t="shared" si="2"/>
        <v>0.89878084397990887</v>
      </c>
      <c r="V15" s="24">
        <f t="shared" si="3"/>
        <v>0.75126402934703718</v>
      </c>
      <c r="W15" s="24">
        <f t="shared" si="4"/>
        <v>0.74342924807362887</v>
      </c>
    </row>
    <row r="16" spans="1:23" ht="33" customHeight="1" thickTop="1" thickBot="1">
      <c r="A16" s="3" t="s">
        <v>20</v>
      </c>
      <c r="B16" s="3" t="s">
        <v>33</v>
      </c>
      <c r="C16" s="3" t="s">
        <v>22</v>
      </c>
      <c r="D16" s="3" t="s">
        <v>36</v>
      </c>
      <c r="E16" s="3"/>
      <c r="F16" s="3" t="s">
        <v>23</v>
      </c>
      <c r="G16" s="3" t="s">
        <v>43</v>
      </c>
      <c r="H16" s="3" t="s">
        <v>39</v>
      </c>
      <c r="I16" s="4" t="s">
        <v>37</v>
      </c>
      <c r="J16" s="5">
        <v>3600000</v>
      </c>
      <c r="K16" s="5">
        <v>0</v>
      </c>
      <c r="L16" s="5">
        <v>0</v>
      </c>
      <c r="M16" s="5">
        <v>3600000</v>
      </c>
      <c r="N16" s="5">
        <v>0</v>
      </c>
      <c r="O16" s="5">
        <v>3100000</v>
      </c>
      <c r="P16" s="5">
        <v>500000</v>
      </c>
      <c r="Q16" s="5">
        <v>3100000</v>
      </c>
      <c r="R16" s="5">
        <v>3100000</v>
      </c>
      <c r="S16" s="5">
        <v>3100000</v>
      </c>
      <c r="T16" s="6">
        <f t="shared" si="1"/>
        <v>500000</v>
      </c>
      <c r="U16" s="7">
        <f t="shared" si="2"/>
        <v>0.86111111111111116</v>
      </c>
      <c r="V16" s="7">
        <f t="shared" si="3"/>
        <v>0.86111111111111116</v>
      </c>
      <c r="W16" s="7">
        <f t="shared" si="4"/>
        <v>0.86111111111111116</v>
      </c>
    </row>
    <row r="17" spans="1:23" ht="40.5" customHeight="1" thickTop="1" thickBot="1">
      <c r="A17" s="3" t="s">
        <v>20</v>
      </c>
      <c r="B17" s="3" t="s">
        <v>33</v>
      </c>
      <c r="C17" s="3" t="s">
        <v>22</v>
      </c>
      <c r="D17" s="3" t="s">
        <v>25</v>
      </c>
      <c r="E17" s="3"/>
      <c r="F17" s="3" t="s">
        <v>23</v>
      </c>
      <c r="G17" s="3" t="s">
        <v>43</v>
      </c>
      <c r="H17" s="3" t="s">
        <v>39</v>
      </c>
      <c r="I17" s="4" t="s">
        <v>38</v>
      </c>
      <c r="J17" s="5">
        <v>1718550000</v>
      </c>
      <c r="K17" s="5">
        <v>0</v>
      </c>
      <c r="L17" s="5">
        <v>0</v>
      </c>
      <c r="M17" s="5">
        <v>1718550000</v>
      </c>
      <c r="N17" s="5">
        <v>0</v>
      </c>
      <c r="O17" s="5">
        <v>1679001491.26</v>
      </c>
      <c r="P17" s="5">
        <v>39548508.740000002</v>
      </c>
      <c r="Q17" s="5">
        <v>1544735430.46</v>
      </c>
      <c r="R17" s="5">
        <v>1290689348.1400001</v>
      </c>
      <c r="S17" s="5">
        <v>1277196679.5699999</v>
      </c>
      <c r="T17" s="6">
        <f t="shared" si="1"/>
        <v>173814569.53999996</v>
      </c>
      <c r="U17" s="7">
        <f t="shared" si="2"/>
        <v>0.89885975412993513</v>
      </c>
      <c r="V17" s="7">
        <f t="shared" si="3"/>
        <v>0.7510339228652062</v>
      </c>
      <c r="W17" s="7">
        <f t="shared" si="4"/>
        <v>0.7431827293765092</v>
      </c>
    </row>
    <row r="18" spans="1:23" ht="30" customHeight="1" thickTop="1" thickBot="1">
      <c r="A18" s="8" t="s">
        <v>40</v>
      </c>
      <c r="B18" s="8"/>
      <c r="C18" s="8"/>
      <c r="D18" s="8"/>
      <c r="E18" s="8"/>
      <c r="F18" s="8"/>
      <c r="G18" s="8"/>
      <c r="H18" s="8"/>
      <c r="I18" s="21" t="s">
        <v>49</v>
      </c>
      <c r="J18" s="22">
        <f>+J19</f>
        <v>3979920000</v>
      </c>
      <c r="K18" s="22">
        <f t="shared" ref="K18:S18" si="7">+K19</f>
        <v>0</v>
      </c>
      <c r="L18" s="22">
        <f t="shared" si="7"/>
        <v>0</v>
      </c>
      <c r="M18" s="22">
        <f t="shared" si="7"/>
        <v>3979920000</v>
      </c>
      <c r="N18" s="22">
        <f t="shared" si="7"/>
        <v>0</v>
      </c>
      <c r="O18" s="22">
        <f t="shared" si="7"/>
        <v>3965763288.2399998</v>
      </c>
      <c r="P18" s="22">
        <f t="shared" si="7"/>
        <v>14156711.76</v>
      </c>
      <c r="Q18" s="22">
        <f t="shared" si="7"/>
        <v>3848294611.2399998</v>
      </c>
      <c r="R18" s="22">
        <f t="shared" si="7"/>
        <v>3207654702.4299998</v>
      </c>
      <c r="S18" s="22">
        <f t="shared" si="7"/>
        <v>3039011205.5599999</v>
      </c>
      <c r="T18" s="23">
        <f t="shared" si="1"/>
        <v>131625388.76000023</v>
      </c>
      <c r="U18" s="24">
        <f t="shared" si="2"/>
        <v>0.96692762951014088</v>
      </c>
      <c r="V18" s="24">
        <f t="shared" si="3"/>
        <v>0.80595959276317108</v>
      </c>
      <c r="W18" s="24">
        <f t="shared" si="4"/>
        <v>0.76358600312569092</v>
      </c>
    </row>
    <row r="19" spans="1:23" ht="72" customHeight="1" thickTop="1" thickBot="1">
      <c r="A19" s="3" t="s">
        <v>40</v>
      </c>
      <c r="B19" s="3" t="s">
        <v>41</v>
      </c>
      <c r="C19" s="3" t="s">
        <v>42</v>
      </c>
      <c r="D19" s="3" t="s">
        <v>21</v>
      </c>
      <c r="E19" s="3"/>
      <c r="F19" s="3" t="s">
        <v>23</v>
      </c>
      <c r="G19" s="3" t="s">
        <v>43</v>
      </c>
      <c r="H19" s="3" t="s">
        <v>39</v>
      </c>
      <c r="I19" s="4" t="s">
        <v>44</v>
      </c>
      <c r="J19" s="5">
        <v>3979920000</v>
      </c>
      <c r="K19" s="5">
        <v>0</v>
      </c>
      <c r="L19" s="5">
        <v>0</v>
      </c>
      <c r="M19" s="5">
        <v>3979920000</v>
      </c>
      <c r="N19" s="5">
        <v>0</v>
      </c>
      <c r="O19" s="5">
        <v>3965763288.2399998</v>
      </c>
      <c r="P19" s="5">
        <v>14156711.76</v>
      </c>
      <c r="Q19" s="5">
        <v>3848294611.2399998</v>
      </c>
      <c r="R19" s="5">
        <v>3207654702.4299998</v>
      </c>
      <c r="S19" s="5">
        <v>3039011205.5599999</v>
      </c>
      <c r="T19" s="6">
        <f t="shared" si="1"/>
        <v>131625388.76000023</v>
      </c>
      <c r="U19" s="7">
        <f t="shared" si="2"/>
        <v>0.96692762951014088</v>
      </c>
      <c r="V19" s="7">
        <f t="shared" si="3"/>
        <v>0.80595959276317108</v>
      </c>
      <c r="W19" s="7">
        <f t="shared" si="4"/>
        <v>0.76358600312569092</v>
      </c>
    </row>
    <row r="20" spans="1:23" ht="30" customHeight="1" thickTop="1" thickBot="1">
      <c r="A20" s="10" t="s">
        <v>0</v>
      </c>
      <c r="B20" s="10" t="s">
        <v>0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0" t="s">
        <v>0</v>
      </c>
      <c r="I20" s="11" t="s">
        <v>45</v>
      </c>
      <c r="J20" s="12">
        <f>+J6+J18</f>
        <v>17217553333</v>
      </c>
      <c r="K20" s="12">
        <f t="shared" ref="K20:S20" si="8">+K6+K18</f>
        <v>0</v>
      </c>
      <c r="L20" s="12">
        <f t="shared" si="8"/>
        <v>0</v>
      </c>
      <c r="M20" s="12">
        <f t="shared" si="8"/>
        <v>17217553333</v>
      </c>
      <c r="N20" s="12">
        <f t="shared" si="8"/>
        <v>376200000</v>
      </c>
      <c r="O20" s="12">
        <f t="shared" si="8"/>
        <v>16780281684.5</v>
      </c>
      <c r="P20" s="12">
        <f t="shared" si="8"/>
        <v>61071648.5</v>
      </c>
      <c r="Q20" s="12">
        <f t="shared" si="8"/>
        <v>15249248939.539999</v>
      </c>
      <c r="R20" s="12">
        <f t="shared" si="8"/>
        <v>14338197148.41</v>
      </c>
      <c r="S20" s="12">
        <f t="shared" si="8"/>
        <v>14156060982.969999</v>
      </c>
      <c r="T20" s="13">
        <f t="shared" si="1"/>
        <v>1968304393.460001</v>
      </c>
      <c r="U20" s="14">
        <f t="shared" si="2"/>
        <v>0.88568036611291034</v>
      </c>
      <c r="V20" s="14">
        <f t="shared" si="3"/>
        <v>0.83276623984249343</v>
      </c>
      <c r="W20" s="14">
        <f t="shared" si="4"/>
        <v>0.82218772372482241</v>
      </c>
    </row>
    <row r="21" spans="1:23" ht="30" customHeight="1" thickTop="1">
      <c r="A21" s="15" t="s">
        <v>58</v>
      </c>
      <c r="F21" s="15"/>
      <c r="G21" s="15"/>
      <c r="H21" s="15"/>
      <c r="I21" s="15"/>
      <c r="J21" s="15"/>
      <c r="P21" s="25"/>
      <c r="Q21" s="25"/>
      <c r="R21" s="26"/>
      <c r="S21" s="27"/>
      <c r="T21" s="27"/>
      <c r="U21" s="2"/>
      <c r="V21" s="2"/>
      <c r="W21" s="2"/>
    </row>
    <row r="22" spans="1:23" ht="15" customHeight="1">
      <c r="A22" s="15" t="s">
        <v>59</v>
      </c>
      <c r="F22" s="15"/>
      <c r="G22" s="15"/>
      <c r="H22" s="15"/>
      <c r="I22" s="15"/>
      <c r="J22" s="15"/>
      <c r="P22" s="25"/>
      <c r="Q22" s="25"/>
      <c r="R22" s="26"/>
      <c r="S22" s="27"/>
      <c r="T22" s="27"/>
      <c r="U22" s="2"/>
      <c r="V22" s="2"/>
      <c r="W22" s="2"/>
    </row>
    <row r="23" spans="1:23" ht="15.75" customHeight="1">
      <c r="A23" s="15" t="s">
        <v>60</v>
      </c>
      <c r="F23" s="15"/>
      <c r="G23" s="15"/>
      <c r="H23" s="15"/>
      <c r="I23" s="15"/>
      <c r="J23" s="15"/>
      <c r="P23" s="25"/>
      <c r="Q23" s="25"/>
      <c r="R23" s="26"/>
      <c r="S23" s="27"/>
      <c r="T23" s="27"/>
      <c r="U23" s="2"/>
      <c r="V23" s="2"/>
      <c r="W23" s="2"/>
    </row>
    <row r="24" spans="1:23" ht="30" customHeight="1">
      <c r="U24" s="2"/>
      <c r="V24" s="2"/>
      <c r="W24" s="2"/>
    </row>
    <row r="25" spans="1:23" ht="30" customHeight="1">
      <c r="U25" s="2"/>
      <c r="V25" s="2"/>
      <c r="W25" s="2"/>
    </row>
    <row r="26" spans="1:23" ht="30" customHeight="1">
      <c r="U26" s="2"/>
      <c r="V26" s="2"/>
      <c r="W26" s="2"/>
    </row>
    <row r="27" spans="1:23" ht="30" customHeight="1">
      <c r="U27" s="2"/>
      <c r="V27" s="2"/>
      <c r="W27" s="2"/>
    </row>
    <row r="28" spans="1:23" ht="30" customHeight="1">
      <c r="U28" s="2"/>
      <c r="V28" s="2"/>
      <c r="W28" s="2"/>
    </row>
    <row r="29" spans="1:23" ht="30" customHeight="1">
      <c r="U29" s="2"/>
      <c r="V29" s="2"/>
      <c r="W29" s="2"/>
    </row>
    <row r="30" spans="1:23" ht="30" customHeight="1">
      <c r="U30" s="2"/>
      <c r="V30" s="2"/>
      <c r="W30" s="2"/>
    </row>
    <row r="31" spans="1:23" ht="30" customHeight="1">
      <c r="U31" s="2"/>
      <c r="V31" s="2"/>
      <c r="W31" s="2"/>
    </row>
    <row r="32" spans="1:23" ht="30" customHeight="1">
      <c r="U32" s="2"/>
      <c r="V32" s="2"/>
      <c r="W32" s="2"/>
    </row>
    <row r="33" spans="21:23" ht="30" customHeight="1">
      <c r="U33" s="2"/>
      <c r="V33" s="2"/>
      <c r="W33" s="2"/>
    </row>
    <row r="34" spans="21:23" ht="30" customHeight="1">
      <c r="U34" s="2"/>
      <c r="V34" s="2"/>
      <c r="W34" s="2"/>
    </row>
    <row r="35" spans="21:23" ht="30" customHeight="1">
      <c r="U35" s="2"/>
      <c r="V35" s="2"/>
      <c r="W35" s="2"/>
    </row>
    <row r="36" spans="21:23" ht="30" customHeight="1">
      <c r="U36" s="2"/>
      <c r="V36" s="2"/>
      <c r="W36" s="2"/>
    </row>
    <row r="37" spans="21:23" ht="30" customHeight="1">
      <c r="U37" s="2"/>
      <c r="V37" s="2"/>
      <c r="W37" s="2"/>
    </row>
    <row r="38" spans="21:23" ht="30" customHeight="1">
      <c r="U38" s="2"/>
      <c r="V38" s="2"/>
      <c r="W38" s="2"/>
    </row>
    <row r="39" spans="21:23" ht="30" customHeight="1">
      <c r="U39" s="2"/>
      <c r="V39" s="2"/>
      <c r="W39" s="2"/>
    </row>
    <row r="40" spans="21:23" ht="30" customHeight="1">
      <c r="U40" s="2"/>
      <c r="V40" s="2"/>
      <c r="W40" s="2"/>
    </row>
    <row r="41" spans="21:23" ht="30" customHeight="1"/>
    <row r="42" spans="21:23" ht="30" customHeight="1"/>
    <row r="43" spans="21:23" ht="30" customHeight="1"/>
    <row r="44" spans="21:23" ht="30" customHeight="1"/>
    <row r="45" spans="21:23" ht="30" customHeight="1"/>
    <row r="46" spans="21:23" ht="30" customHeight="1"/>
    <row r="47" spans="21:23" ht="30" customHeight="1"/>
    <row r="48" spans="21:23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mergeCells count="3">
    <mergeCell ref="A1:W1"/>
    <mergeCell ref="A2:W2"/>
    <mergeCell ref="A3:W3"/>
  </mergeCells>
  <printOptions horizontalCentered="1"/>
  <pageMargins left="0.98425196850393704" right="0" top="0.98425196850393704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2017-12-05T19:26:08Z</cp:lastPrinted>
  <dcterms:created xsi:type="dcterms:W3CDTF">2017-12-01T15:02:49Z</dcterms:created>
  <dcterms:modified xsi:type="dcterms:W3CDTF">2017-12-06T14:06:57Z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