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MAYO\PDF\"/>
    </mc:Choice>
  </mc:AlternateContent>
  <bookViews>
    <workbookView xWindow="240" yWindow="120" windowWidth="18060" windowHeight="7050"/>
  </bookViews>
  <sheets>
    <sheet name="GASTOS DE INVERSION " sheetId="1" r:id="rId1"/>
  </sheets>
  <definedNames>
    <definedName name="_xlnm.Print_Titles" localSheetId="0">'GASTOS DE INVERSION '!$5:$5</definedName>
  </definedNames>
  <calcPr calcId="152511"/>
</workbook>
</file>

<file path=xl/calcChain.xml><?xml version="1.0" encoding="utf-8"?>
<calcChain xmlns="http://schemas.openxmlformats.org/spreadsheetml/2006/main">
  <c r="S34" i="1" l="1"/>
  <c r="W34" i="1" s="1"/>
  <c r="R34" i="1"/>
  <c r="Q34" i="1"/>
  <c r="P34" i="1"/>
  <c r="O34" i="1"/>
  <c r="N34" i="1"/>
  <c r="M34" i="1"/>
  <c r="L34" i="1"/>
  <c r="K34" i="1"/>
  <c r="J34" i="1"/>
  <c r="S32" i="1"/>
  <c r="R32" i="1"/>
  <c r="Q32" i="1"/>
  <c r="U32" i="1" s="1"/>
  <c r="P32" i="1"/>
  <c r="O32" i="1"/>
  <c r="N32" i="1"/>
  <c r="M32" i="1"/>
  <c r="T32" i="1" s="1"/>
  <c r="L32" i="1"/>
  <c r="K32" i="1"/>
  <c r="J32" i="1"/>
  <c r="S28" i="1"/>
  <c r="R28" i="1"/>
  <c r="Q28" i="1"/>
  <c r="P28" i="1"/>
  <c r="O28" i="1"/>
  <c r="N28" i="1"/>
  <c r="M28" i="1"/>
  <c r="L28" i="1"/>
  <c r="K28" i="1"/>
  <c r="J28" i="1"/>
  <c r="U34" i="1"/>
  <c r="T34" i="1"/>
  <c r="W33" i="1"/>
  <c r="V33" i="1"/>
  <c r="U33" i="1"/>
  <c r="T33" i="1"/>
  <c r="W32" i="1"/>
  <c r="W31" i="1"/>
  <c r="V31" i="1"/>
  <c r="U31" i="1"/>
  <c r="T31" i="1"/>
  <c r="W30" i="1"/>
  <c r="V30" i="1"/>
  <c r="U30" i="1"/>
  <c r="T30" i="1"/>
  <c r="W29" i="1"/>
  <c r="V29" i="1"/>
  <c r="U29" i="1"/>
  <c r="T29" i="1"/>
  <c r="U28" i="1"/>
  <c r="T28" i="1"/>
  <c r="W27" i="1"/>
  <c r="V27" i="1"/>
  <c r="U27" i="1"/>
  <c r="T27" i="1"/>
  <c r="W26" i="1"/>
  <c r="V26" i="1"/>
  <c r="U26" i="1"/>
  <c r="T26" i="1"/>
  <c r="W25" i="1"/>
  <c r="V25" i="1"/>
  <c r="U25" i="1"/>
  <c r="T25" i="1"/>
  <c r="W24" i="1"/>
  <c r="V24" i="1"/>
  <c r="U24" i="1"/>
  <c r="T24" i="1"/>
  <c r="W23" i="1"/>
  <c r="V23" i="1"/>
  <c r="U23" i="1"/>
  <c r="T23" i="1"/>
  <c r="W22" i="1"/>
  <c r="V22" i="1"/>
  <c r="U22" i="1"/>
  <c r="T22" i="1"/>
  <c r="W21" i="1"/>
  <c r="V21" i="1"/>
  <c r="U21" i="1"/>
  <c r="T21" i="1"/>
  <c r="W20" i="1"/>
  <c r="V20" i="1"/>
  <c r="U20" i="1"/>
  <c r="T20" i="1"/>
  <c r="W19" i="1"/>
  <c r="V19" i="1"/>
  <c r="U19" i="1"/>
  <c r="T19" i="1"/>
  <c r="W18" i="1"/>
  <c r="V18" i="1"/>
  <c r="U18" i="1"/>
  <c r="T18" i="1"/>
  <c r="W17" i="1"/>
  <c r="V17" i="1"/>
  <c r="U17" i="1"/>
  <c r="T17" i="1"/>
  <c r="W16" i="1"/>
  <c r="V16" i="1"/>
  <c r="U16" i="1"/>
  <c r="T16" i="1"/>
  <c r="W15" i="1"/>
  <c r="V15" i="1"/>
  <c r="U15" i="1"/>
  <c r="T15" i="1"/>
  <c r="W14" i="1"/>
  <c r="V14" i="1"/>
  <c r="U14" i="1"/>
  <c r="T14" i="1"/>
  <c r="W13" i="1"/>
  <c r="V13" i="1"/>
  <c r="U13" i="1"/>
  <c r="T13" i="1"/>
  <c r="W12" i="1"/>
  <c r="V12" i="1"/>
  <c r="U12" i="1"/>
  <c r="T12" i="1"/>
  <c r="W11" i="1"/>
  <c r="V11" i="1"/>
  <c r="U11" i="1"/>
  <c r="T11" i="1"/>
  <c r="W10" i="1"/>
  <c r="V10" i="1"/>
  <c r="U10" i="1"/>
  <c r="T10" i="1"/>
  <c r="W8" i="1"/>
  <c r="V8" i="1"/>
  <c r="U8" i="1"/>
  <c r="T8" i="1"/>
  <c r="W7" i="1"/>
  <c r="V7" i="1"/>
  <c r="U7" i="1"/>
  <c r="T7" i="1"/>
  <c r="S9" i="1"/>
  <c r="R9" i="1"/>
  <c r="Q9" i="1"/>
  <c r="P9" i="1"/>
  <c r="O9" i="1"/>
  <c r="N9" i="1"/>
  <c r="N35" i="1" s="1"/>
  <c r="M9" i="1"/>
  <c r="L9" i="1"/>
  <c r="K9" i="1"/>
  <c r="J9" i="1"/>
  <c r="J35" i="1" s="1"/>
  <c r="M35" i="1" l="1"/>
  <c r="W35" i="1" s="1"/>
  <c r="U9" i="1"/>
  <c r="V32" i="1"/>
  <c r="V9" i="1"/>
  <c r="K35" i="1"/>
  <c r="O35" i="1"/>
  <c r="S35" i="1"/>
  <c r="V28" i="1"/>
  <c r="L35" i="1"/>
  <c r="P35" i="1"/>
  <c r="V34" i="1"/>
  <c r="T9" i="1"/>
  <c r="W28" i="1"/>
  <c r="Q35" i="1"/>
  <c r="R35" i="1"/>
  <c r="W9" i="1"/>
  <c r="V35" i="1" l="1"/>
  <c r="U35" i="1"/>
  <c r="T35" i="1"/>
  <c r="W6" i="1" l="1"/>
  <c r="V6" i="1"/>
  <c r="U6" i="1"/>
  <c r="T6" i="1"/>
</calcChain>
</file>

<file path=xl/sharedStrings.xml><?xml version="1.0" encoding="utf-8"?>
<sst xmlns="http://schemas.openxmlformats.org/spreadsheetml/2006/main" count="260" uniqueCount="80">
  <si>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</si>
  <si>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</si>
  <si>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</si>
  <si>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</si>
  <si>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</si>
  <si>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</si>
  <si>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</si>
  <si>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</si>
  <si>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</si>
  <si>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</si>
  <si>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</si>
  <si>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</si>
  <si>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</si>
  <si>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</si>
  <si>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</si>
  <si>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</si>
  <si>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</si>
  <si>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</si>
  <si>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</si>
  <si>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</si>
  <si>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1</t>
  </si>
  <si>
    <t>Nación</t>
  </si>
  <si>
    <t>10</t>
  </si>
  <si>
    <t>CSF</t>
  </si>
  <si>
    <t>4</t>
  </si>
  <si>
    <t>5</t>
  </si>
  <si>
    <t>9</t>
  </si>
  <si>
    <t>2</t>
  </si>
  <si>
    <t>3</t>
  </si>
  <si>
    <t>11</t>
  </si>
  <si>
    <t>SSF</t>
  </si>
  <si>
    <t>8</t>
  </si>
  <si>
    <t>25</t>
  </si>
  <si>
    <t>6</t>
  </si>
  <si>
    <t>C</t>
  </si>
  <si>
    <t>3501</t>
  </si>
  <si>
    <t>0200</t>
  </si>
  <si>
    <t>IMPLANTACIÓN DE LA POLÍTICA DE INSERCIÓN EFECTIVA DE COLOMBIA EN LOS MERCADOS INTERNACIONALES</t>
  </si>
  <si>
    <t>13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</si>
  <si>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</si>
  <si>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</si>
  <si>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</si>
  <si>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</si>
  <si>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</si>
  <si>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</si>
  <si>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</si>
  <si>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</si>
  <si>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</si>
  <si>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APOYO A LA POLÍTICA DE FORMALIZACIÓN EMPRESARIAL EN COLOMBIA</t>
  </si>
  <si>
    <t>ASISTENCIA A LA PROMOCIÓN Y COMPETITIVIDAD TURÍSTICA A NIVEL NACIONAL</t>
  </si>
  <si>
    <t>APOYO A LA TRANSFORMACION PRODUCTIVA DE SECTORES DE LA ECONOMIA PARA INCREMENTAR SU PRODUCTIVIDAD Y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</si>
  <si>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</si>
  <si>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</si>
  <si>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</si>
  <si>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15</t>
  </si>
  <si>
    <t>IMPLEMENTACION DE PROCESOS DE DESARROLLO ECONOMICO LOCAL PARA LA COMPETITIVIDAD ESTRATEGICA NACIONAL</t>
  </si>
  <si>
    <t>Propios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</si>
  <si>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</si>
  <si>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</si>
  <si>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</si>
  <si>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</si>
  <si>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</si>
  <si>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>APROPIACION SIN COMPROMETER</t>
  </si>
  <si>
    <t xml:space="preserve">MINISTERIO DE COMERCIO INDUSTRIA Y TURISMO </t>
  </si>
  <si>
    <t>EJECUCIÓN PRESUPUESTAL ACUMULADA CON CORTE AL 31 DE MAYO DE 2017</t>
  </si>
  <si>
    <t>COMP/  APR</t>
  </si>
  <si>
    <t>OBLIG/  APR</t>
  </si>
  <si>
    <t>PAGO/  APR</t>
  </si>
  <si>
    <t>IMPLANTACION DEL PROGRAMA DE APOYO INTEGRAL PARA LOS USUARIOS DE COMERCIO EXTERIOR</t>
  </si>
  <si>
    <t>16</t>
  </si>
  <si>
    <t xml:space="preserve">VICEMINISTERIO DE DESARROLLO EMPRESARIAL </t>
  </si>
  <si>
    <t xml:space="preserve">SECRETARIA GENERAL </t>
  </si>
  <si>
    <t xml:space="preserve">GASTOS DE INVERSIÓN </t>
  </si>
  <si>
    <t>GENERADO : JUNIO 01 DE 2017</t>
  </si>
  <si>
    <t>VICEMINISTERIO DE COMERCIO EXTERIOR</t>
  </si>
  <si>
    <t xml:space="preserve">VICEMINISTERIO DE TURISMO </t>
  </si>
  <si>
    <t xml:space="preserve">TOTAL PRESUPUESTO GASTOS DE INVERSIÓN </t>
  </si>
  <si>
    <t>Fuente :Sistema Integrado de Información Financiera SIIF Nación</t>
  </si>
  <si>
    <t>Nota1:Ley No.1815 del 7 de Diciembre de 2016 " Por la cual se decreta el presupuesto de rentas y recursos de capital y ley de apropiaciones para la Vigencia Fiscal del 1° de Enero al 31 de Diciembre de 2017"</t>
  </si>
  <si>
    <t>Nota2: Decreto No. 2170 del 27 de Diciembre de 2016 " Por el cual se liquida el Presupuesto General de La Nación para la vigencia fiscal de 2017, se detallan las apropiaciones y se clasifican y definen los gastos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</si>
</sst>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/>
      <top style="thick">
        <color rgb="FFD3D3D3"/>
      </top>
      <bottom style="thick">
        <color rgb="FFD3D3D3"/>
      </bottom>
      <diagonal/>
    </border>
    <border>
      <left/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5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164" fontId="3" fillId="0" borderId="1" xfId="0" applyNumberFormat="1" applyFont="1" applyFill="1" applyBorder="1" applyAlignment="1">
      <alignment vertical="center" wrapText="1" readingOrder="1"/>
    </xf>
    <xf numFmtId="165" fontId="6" fillId="0" borderId="1" xfId="0" applyNumberFormat="1" applyFont="1" applyFill="1" applyBorder="1" applyAlignment="1">
      <alignment vertical="center" wrapText="1"/>
    </xf>
    <xf numFmtId="10" fontId="6" fillId="0" borderId="1" xfId="0" applyNumberFormat="1" applyFont="1" applyFill="1" applyBorder="1" applyAlignment="1">
      <alignment vertical="center" wrapText="1"/>
    </xf>
    <xf numFmtId="10" fontId="5" fillId="0" borderId="0" xfId="0" applyNumberFormat="1" applyFont="1" applyFill="1" applyBorder="1"/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5" fillId="0" borderId="1" xfId="0" applyFont="1" applyFill="1" applyBorder="1"/>
    <xf numFmtId="0" fontId="9" fillId="0" borderId="0" xfId="0" applyFont="1" applyFill="1" applyBorder="1"/>
    <xf numFmtId="0" fontId="9" fillId="2" borderId="1" xfId="0" applyFont="1" applyFill="1" applyBorder="1" applyAlignment="1">
      <alignment horizontal="centerContinuous" vertical="center" wrapText="1"/>
    </xf>
    <xf numFmtId="0" fontId="10" fillId="2" borderId="1" xfId="0" applyFont="1" applyFill="1" applyBorder="1"/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vertical="center" wrapText="1" readingOrder="1"/>
    </xf>
    <xf numFmtId="165" fontId="9" fillId="2" borderId="1" xfId="0" applyNumberFormat="1" applyFont="1" applyFill="1" applyBorder="1" applyAlignment="1">
      <alignment vertical="center" wrapText="1"/>
    </xf>
    <xf numFmtId="10" fontId="9" fillId="2" borderId="1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1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readingOrder="1"/>
    </xf>
    <xf numFmtId="0" fontId="4" fillId="3" borderId="3" xfId="0" applyNumberFormat="1" applyFont="1" applyFill="1" applyBorder="1" applyAlignment="1">
      <alignment horizontal="center" vertical="center" wrapText="1" readingOrder="1"/>
    </xf>
    <xf numFmtId="0" fontId="4" fillId="3" borderId="2" xfId="0" applyNumberFormat="1" applyFont="1" applyFill="1" applyBorder="1" applyAlignment="1">
      <alignment horizontal="center" vertical="center" wrapText="1" readingOrder="1"/>
    </xf>
    <xf numFmtId="0" fontId="10" fillId="3" borderId="2" xfId="0" applyFont="1" applyFill="1" applyBorder="1"/>
    <xf numFmtId="0" fontId="4" fillId="3" borderId="2" xfId="0" applyNumberFormat="1" applyFont="1" applyFill="1" applyBorder="1" applyAlignment="1">
      <alignment horizontal="left" vertical="center" wrapText="1" readingOrder="1"/>
    </xf>
    <xf numFmtId="164" fontId="4" fillId="3" borderId="2" xfId="0" applyNumberFormat="1" applyFont="1" applyFill="1" applyBorder="1" applyAlignment="1">
      <alignment vertical="center" wrapText="1" readingOrder="1"/>
    </xf>
    <xf numFmtId="165" fontId="9" fillId="3" borderId="2" xfId="0" applyNumberFormat="1" applyFont="1" applyFill="1" applyBorder="1" applyAlignment="1">
      <alignment vertical="center" wrapText="1"/>
    </xf>
    <xf numFmtId="10" fontId="9" fillId="3" borderId="2" xfId="0" applyNumberFormat="1" applyFont="1" applyFill="1" applyBorder="1" applyAlignment="1">
      <alignment vertical="center" wrapText="1"/>
    </xf>
    <xf numFmtId="10" fontId="9" fillId="3" borderId="4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showGridLines="0" tabSelected="1" topLeftCell="A31" workbookViewId="0">
      <selection activeCell="W35" sqref="W35"/>
    </sheetView>
  </sheetViews>
  <sheetFormatPr baseColWidth="10" defaultRowHeight="15"/>
  <cols>
    <col min="1" max="2" width="4.85546875" customWidth="1"/>
    <col min="3" max="3" width="5" customWidth="1"/>
    <col min="4" max="5" width="4.5703125" customWidth="1"/>
    <col min="6" max="6" width="7.140625" customWidth="1"/>
    <col min="7" max="7" width="4.7109375" customWidth="1"/>
    <col min="8" max="8" width="5" customWidth="1"/>
    <col min="9" max="9" width="24.5703125" customWidth="1"/>
    <col min="10" max="10" width="16.85546875" customWidth="1"/>
    <col min="11" max="11" width="15.42578125" customWidth="1"/>
    <col min="12" max="12" width="14.85546875" customWidth="1"/>
    <col min="13" max="13" width="16.28515625" customWidth="1"/>
    <col min="14" max="14" width="14.5703125" customWidth="1"/>
    <col min="15" max="15" width="16.85546875" customWidth="1"/>
    <col min="16" max="16" width="15.42578125" customWidth="1"/>
    <col min="17" max="17" width="15.85546875" customWidth="1"/>
    <col min="18" max="18" width="17.85546875" customWidth="1"/>
    <col min="19" max="19" width="16.5703125" customWidth="1"/>
    <col min="20" max="20" width="16.140625" customWidth="1"/>
    <col min="21" max="21" width="7.42578125" customWidth="1"/>
    <col min="22" max="22" width="6.85546875" customWidth="1"/>
    <col min="23" max="23" width="6.7109375" customWidth="1"/>
  </cols>
  <sheetData>
    <row r="1" spans="1:23">
      <c r="A1" s="33" t="s">
        <v>63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>
      <c r="A2" s="33" t="s">
        <v>64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>
      <c r="A3" s="33" t="s">
        <v>72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3" t="s">
        <v>73</v>
      </c>
      <c r="U4" s="13"/>
      <c r="V4" s="13"/>
      <c r="W4" s="13"/>
    </row>
    <row r="5" spans="1:23" ht="38.25" customHeight="1" thickTop="1" thickBo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14" t="s">
        <v>62</v>
      </c>
      <c r="U5" s="14" t="s">
        <v>65</v>
      </c>
      <c r="V5" s="14" t="s">
        <v>66</v>
      </c>
      <c r="W5" s="14" t="s">
        <v>67</v>
      </c>
    </row>
    <row r="6" spans="1:23" ht="57.75" customHeight="1" thickTop="1" thickBot="1">
      <c r="A6" s="3" t="s">
        <v>34</v>
      </c>
      <c r="B6" s="3" t="s">
        <v>35</v>
      </c>
      <c r="C6" s="3" t="s">
        <v>36</v>
      </c>
      <c r="D6" s="3" t="s">
        <v>20</v>
      </c>
      <c r="E6" s="3"/>
      <c r="F6" s="3" t="s">
        <v>21</v>
      </c>
      <c r="G6" s="3" t="s">
        <v>22</v>
      </c>
      <c r="H6" s="3" t="s">
        <v>23</v>
      </c>
      <c r="I6" s="4" t="s">
        <v>37</v>
      </c>
      <c r="J6" s="7">
        <v>2548500000</v>
      </c>
      <c r="K6" s="7">
        <v>0</v>
      </c>
      <c r="L6" s="7">
        <v>0</v>
      </c>
      <c r="M6" s="7">
        <v>2548500000</v>
      </c>
      <c r="N6" s="7">
        <v>0</v>
      </c>
      <c r="O6" s="7">
        <v>2437617220.27</v>
      </c>
      <c r="P6" s="7">
        <v>110882779.73</v>
      </c>
      <c r="Q6" s="7">
        <v>2436387218.77</v>
      </c>
      <c r="R6" s="7">
        <v>992784284.76999998</v>
      </c>
      <c r="S6" s="7">
        <v>891055921.12</v>
      </c>
      <c r="T6" s="8">
        <f>+M6-Q6</f>
        <v>112112781.23000002</v>
      </c>
      <c r="U6" s="9">
        <f>+Q6/M6</f>
        <v>0.95600832598391206</v>
      </c>
      <c r="V6" s="9">
        <f>+R6/M6</f>
        <v>0.38955632127525996</v>
      </c>
      <c r="W6" s="9">
        <f>+S6/M6</f>
        <v>0.3496393647714342</v>
      </c>
    </row>
    <row r="7" spans="1:23" ht="48" customHeight="1" thickTop="1" thickBot="1">
      <c r="A7" s="3" t="s">
        <v>34</v>
      </c>
      <c r="B7" s="3" t="s">
        <v>35</v>
      </c>
      <c r="C7" s="3" t="s">
        <v>36</v>
      </c>
      <c r="D7" s="3" t="s">
        <v>20</v>
      </c>
      <c r="E7" s="3"/>
      <c r="F7" s="3" t="s">
        <v>21</v>
      </c>
      <c r="G7" s="3" t="s">
        <v>38</v>
      </c>
      <c r="H7" s="3" t="s">
        <v>23</v>
      </c>
      <c r="I7" s="4" t="s">
        <v>37</v>
      </c>
      <c r="J7" s="7">
        <v>2548500000</v>
      </c>
      <c r="K7" s="7">
        <v>0</v>
      </c>
      <c r="L7" s="7">
        <v>0</v>
      </c>
      <c r="M7" s="7">
        <v>2548500000</v>
      </c>
      <c r="N7" s="7">
        <v>0</v>
      </c>
      <c r="O7" s="7">
        <v>979104669.36000001</v>
      </c>
      <c r="P7" s="7">
        <v>1569395330.6400001</v>
      </c>
      <c r="Q7" s="7">
        <v>817612573</v>
      </c>
      <c r="R7" s="7">
        <v>97592419</v>
      </c>
      <c r="S7" s="7">
        <v>97592419</v>
      </c>
      <c r="T7" s="8">
        <f t="shared" ref="T7:T35" si="0">+M7-Q7</f>
        <v>1730887427</v>
      </c>
      <c r="U7" s="9">
        <f t="shared" ref="U7:U35" si="1">+Q7/M7</f>
        <v>0.32082109986266433</v>
      </c>
      <c r="V7" s="9">
        <f t="shared" ref="V7:V35" si="2">+R7/M7</f>
        <v>3.8294062782028647E-2</v>
      </c>
      <c r="W7" s="9">
        <f t="shared" ref="W7:W35" si="3">+S7/M7</f>
        <v>3.8294062782028647E-2</v>
      </c>
    </row>
    <row r="8" spans="1:23" ht="58.5" customHeight="1" thickTop="1" thickBot="1">
      <c r="A8" s="3" t="s">
        <v>34</v>
      </c>
      <c r="B8" s="3" t="s">
        <v>35</v>
      </c>
      <c r="C8" s="3" t="s">
        <v>36</v>
      </c>
      <c r="D8" s="3" t="s">
        <v>20</v>
      </c>
      <c r="E8" s="12"/>
      <c r="F8" s="3" t="s">
        <v>21</v>
      </c>
      <c r="G8" s="3" t="s">
        <v>69</v>
      </c>
      <c r="H8" s="3" t="s">
        <v>30</v>
      </c>
      <c r="I8" s="4" t="s">
        <v>68</v>
      </c>
      <c r="J8" s="7">
        <v>3979920000</v>
      </c>
      <c r="K8" s="7">
        <v>0</v>
      </c>
      <c r="L8" s="7">
        <v>0</v>
      </c>
      <c r="M8" s="7">
        <v>3979920000</v>
      </c>
      <c r="N8" s="7">
        <v>0</v>
      </c>
      <c r="O8" s="7">
        <v>3760189542.6900001</v>
      </c>
      <c r="P8" s="7">
        <v>219730457.31</v>
      </c>
      <c r="Q8" s="7">
        <v>2977102128.6900001</v>
      </c>
      <c r="R8" s="7">
        <v>1125704992</v>
      </c>
      <c r="S8" s="11">
        <v>1125704992</v>
      </c>
      <c r="T8" s="8">
        <f t="shared" si="0"/>
        <v>1002817871.3099999</v>
      </c>
      <c r="U8" s="9">
        <f t="shared" si="1"/>
        <v>0.74803064601549785</v>
      </c>
      <c r="V8" s="9">
        <f t="shared" si="2"/>
        <v>0.28284613560071559</v>
      </c>
      <c r="W8" s="9">
        <f t="shared" si="3"/>
        <v>0.28284613560071559</v>
      </c>
    </row>
    <row r="9" spans="1:23" ht="49.5" customHeight="1" thickTop="1" thickBot="1">
      <c r="A9" s="6" t="s">
        <v>34</v>
      </c>
      <c r="B9" s="6"/>
      <c r="C9" s="6"/>
      <c r="D9" s="6"/>
      <c r="E9" s="15"/>
      <c r="F9" s="6"/>
      <c r="G9" s="6"/>
      <c r="H9" s="6"/>
      <c r="I9" s="16" t="s">
        <v>74</v>
      </c>
      <c r="J9" s="17">
        <f>SUM(J6:J8)</f>
        <v>9076920000</v>
      </c>
      <c r="K9" s="17">
        <f t="shared" ref="K9:S9" si="4">SUM(K6:K8)</f>
        <v>0</v>
      </c>
      <c r="L9" s="17">
        <f t="shared" si="4"/>
        <v>0</v>
      </c>
      <c r="M9" s="17">
        <f t="shared" si="4"/>
        <v>9076920000</v>
      </c>
      <c r="N9" s="17">
        <f t="shared" si="4"/>
        <v>0</v>
      </c>
      <c r="O9" s="17">
        <f t="shared" si="4"/>
        <v>7176911432.3199997</v>
      </c>
      <c r="P9" s="17">
        <f t="shared" si="4"/>
        <v>1900008567.6800001</v>
      </c>
      <c r="Q9" s="17">
        <f t="shared" si="4"/>
        <v>6231101920.46</v>
      </c>
      <c r="R9" s="17">
        <f t="shared" si="4"/>
        <v>2216081695.77</v>
      </c>
      <c r="S9" s="17">
        <f t="shared" si="4"/>
        <v>2114353332.1199999</v>
      </c>
      <c r="T9" s="18">
        <f t="shared" si="0"/>
        <v>2845818079.54</v>
      </c>
      <c r="U9" s="19">
        <f t="shared" si="1"/>
        <v>0.68647756292442808</v>
      </c>
      <c r="V9" s="19">
        <f t="shared" si="2"/>
        <v>0.24414467636268691</v>
      </c>
      <c r="W9" s="19">
        <f t="shared" si="3"/>
        <v>0.23293731046654592</v>
      </c>
    </row>
    <row r="10" spans="1:23" ht="69" customHeight="1" thickTop="1" thickBot="1">
      <c r="A10" s="3" t="s">
        <v>34</v>
      </c>
      <c r="B10" s="3" t="s">
        <v>39</v>
      </c>
      <c r="C10" s="3" t="s">
        <v>36</v>
      </c>
      <c r="D10" s="3" t="s">
        <v>20</v>
      </c>
      <c r="E10" s="3"/>
      <c r="F10" s="3" t="s">
        <v>21</v>
      </c>
      <c r="G10" s="3" t="s">
        <v>22</v>
      </c>
      <c r="H10" s="3" t="s">
        <v>23</v>
      </c>
      <c r="I10" s="4" t="s">
        <v>40</v>
      </c>
      <c r="J10" s="7">
        <v>3234883561</v>
      </c>
      <c r="K10" s="7">
        <v>0</v>
      </c>
      <c r="L10" s="7">
        <v>0</v>
      </c>
      <c r="M10" s="7">
        <v>3234883561</v>
      </c>
      <c r="N10" s="7">
        <v>0</v>
      </c>
      <c r="O10" s="7">
        <v>3234883561</v>
      </c>
      <c r="P10" s="7">
        <v>0</v>
      </c>
      <c r="Q10" s="7">
        <v>3234883561</v>
      </c>
      <c r="R10" s="7">
        <v>0</v>
      </c>
      <c r="S10" s="7">
        <v>0</v>
      </c>
      <c r="T10" s="8">
        <f t="shared" si="0"/>
        <v>0</v>
      </c>
      <c r="U10" s="9">
        <f t="shared" si="1"/>
        <v>1</v>
      </c>
      <c r="V10" s="9">
        <f t="shared" si="2"/>
        <v>0</v>
      </c>
      <c r="W10" s="9">
        <f t="shared" si="3"/>
        <v>0</v>
      </c>
    </row>
    <row r="11" spans="1:23" ht="69" customHeight="1" thickTop="1" thickBot="1">
      <c r="A11" s="3" t="s">
        <v>34</v>
      </c>
      <c r="B11" s="3" t="s">
        <v>39</v>
      </c>
      <c r="C11" s="3" t="s">
        <v>36</v>
      </c>
      <c r="D11" s="3" t="s">
        <v>20</v>
      </c>
      <c r="E11" s="3"/>
      <c r="F11" s="3" t="s">
        <v>21</v>
      </c>
      <c r="G11" s="3" t="s">
        <v>38</v>
      </c>
      <c r="H11" s="3" t="s">
        <v>23</v>
      </c>
      <c r="I11" s="4" t="s">
        <v>40</v>
      </c>
      <c r="J11" s="7">
        <v>9765116439</v>
      </c>
      <c r="K11" s="7">
        <v>0</v>
      </c>
      <c r="L11" s="7">
        <v>0</v>
      </c>
      <c r="M11" s="7">
        <v>9765116439</v>
      </c>
      <c r="N11" s="7">
        <v>0</v>
      </c>
      <c r="O11" s="7">
        <v>9765116439</v>
      </c>
      <c r="P11" s="7">
        <v>0</v>
      </c>
      <c r="Q11" s="7">
        <v>9765116439</v>
      </c>
      <c r="R11" s="7">
        <v>3700000000</v>
      </c>
      <c r="S11" s="7">
        <v>3700000000</v>
      </c>
      <c r="T11" s="8">
        <f t="shared" si="0"/>
        <v>0</v>
      </c>
      <c r="U11" s="9">
        <f t="shared" si="1"/>
        <v>1</v>
      </c>
      <c r="V11" s="9">
        <f t="shared" si="2"/>
        <v>0.37889973182735542</v>
      </c>
      <c r="W11" s="9">
        <f t="shared" si="3"/>
        <v>0.37889973182735542</v>
      </c>
    </row>
    <row r="12" spans="1:23" ht="69" customHeight="1" thickTop="1" thickBot="1">
      <c r="A12" s="3" t="s">
        <v>34</v>
      </c>
      <c r="B12" s="3" t="s">
        <v>39</v>
      </c>
      <c r="C12" s="3" t="s">
        <v>36</v>
      </c>
      <c r="D12" s="3" t="s">
        <v>28</v>
      </c>
      <c r="E12" s="3"/>
      <c r="F12" s="3" t="s">
        <v>21</v>
      </c>
      <c r="G12" s="3" t="s">
        <v>22</v>
      </c>
      <c r="H12" s="3" t="s">
        <v>23</v>
      </c>
      <c r="I12" s="4" t="s">
        <v>42</v>
      </c>
      <c r="J12" s="7">
        <v>550000000</v>
      </c>
      <c r="K12" s="7">
        <v>0</v>
      </c>
      <c r="L12" s="7">
        <v>0</v>
      </c>
      <c r="M12" s="7">
        <v>550000000</v>
      </c>
      <c r="N12" s="7">
        <v>0</v>
      </c>
      <c r="O12" s="7">
        <v>525350947.13</v>
      </c>
      <c r="P12" s="7">
        <v>24649052.870000001</v>
      </c>
      <c r="Q12" s="7">
        <v>525350947.13</v>
      </c>
      <c r="R12" s="7">
        <v>127855775.13</v>
      </c>
      <c r="S12" s="7">
        <v>127855775.13</v>
      </c>
      <c r="T12" s="8">
        <f t="shared" si="0"/>
        <v>24649052.870000005</v>
      </c>
      <c r="U12" s="9">
        <f t="shared" si="1"/>
        <v>0.95518354023636365</v>
      </c>
      <c r="V12" s="9">
        <f t="shared" si="2"/>
        <v>0.23246504569090909</v>
      </c>
      <c r="W12" s="9">
        <f t="shared" si="3"/>
        <v>0.23246504569090909</v>
      </c>
    </row>
    <row r="13" spans="1:23" ht="69" customHeight="1" thickTop="1" thickBot="1">
      <c r="A13" s="3" t="s">
        <v>34</v>
      </c>
      <c r="B13" s="3" t="s">
        <v>39</v>
      </c>
      <c r="C13" s="3" t="s">
        <v>36</v>
      </c>
      <c r="D13" s="3" t="s">
        <v>24</v>
      </c>
      <c r="E13" s="3"/>
      <c r="F13" s="3" t="s">
        <v>21</v>
      </c>
      <c r="G13" s="3" t="s">
        <v>22</v>
      </c>
      <c r="H13" s="3" t="s">
        <v>23</v>
      </c>
      <c r="I13" s="4" t="s">
        <v>43</v>
      </c>
      <c r="J13" s="7">
        <v>2154000000</v>
      </c>
      <c r="K13" s="7">
        <v>0</v>
      </c>
      <c r="L13" s="7">
        <v>0</v>
      </c>
      <c r="M13" s="7">
        <v>2154000000</v>
      </c>
      <c r="N13" s="7">
        <v>0</v>
      </c>
      <c r="O13" s="7">
        <v>2149557835.5</v>
      </c>
      <c r="P13" s="7">
        <v>4442164.5</v>
      </c>
      <c r="Q13" s="7">
        <v>1879294468.5</v>
      </c>
      <c r="R13" s="7">
        <v>367407232.5</v>
      </c>
      <c r="S13" s="7">
        <v>367407232.5</v>
      </c>
      <c r="T13" s="8">
        <f t="shared" si="0"/>
        <v>274705531.5</v>
      </c>
      <c r="U13" s="9">
        <f t="shared" si="1"/>
        <v>0.87246725557103066</v>
      </c>
      <c r="V13" s="9">
        <f t="shared" si="2"/>
        <v>0.17056974582172701</v>
      </c>
      <c r="W13" s="9">
        <f t="shared" si="3"/>
        <v>0.17056974582172701</v>
      </c>
    </row>
    <row r="14" spans="1:23" ht="69" customHeight="1" thickTop="1" thickBot="1">
      <c r="A14" s="3" t="s">
        <v>34</v>
      </c>
      <c r="B14" s="3" t="s">
        <v>39</v>
      </c>
      <c r="C14" s="3" t="s">
        <v>36</v>
      </c>
      <c r="D14" s="3" t="s">
        <v>25</v>
      </c>
      <c r="E14" s="3"/>
      <c r="F14" s="3" t="s">
        <v>21</v>
      </c>
      <c r="G14" s="3" t="s">
        <v>22</v>
      </c>
      <c r="H14" s="3" t="s">
        <v>23</v>
      </c>
      <c r="I14" s="4" t="s">
        <v>44</v>
      </c>
      <c r="J14" s="7">
        <v>500000000</v>
      </c>
      <c r="K14" s="7">
        <v>0</v>
      </c>
      <c r="L14" s="7">
        <v>0</v>
      </c>
      <c r="M14" s="7">
        <v>500000000</v>
      </c>
      <c r="N14" s="7">
        <v>0</v>
      </c>
      <c r="O14" s="7">
        <v>71153689.5</v>
      </c>
      <c r="P14" s="7">
        <v>428846310.5</v>
      </c>
      <c r="Q14" s="7">
        <v>71153689.5</v>
      </c>
      <c r="R14" s="7">
        <v>45978980.5</v>
      </c>
      <c r="S14" s="7">
        <v>45978980.5</v>
      </c>
      <c r="T14" s="8">
        <f t="shared" si="0"/>
        <v>428846310.5</v>
      </c>
      <c r="U14" s="9">
        <f t="shared" si="1"/>
        <v>0.14230737900000001</v>
      </c>
      <c r="V14" s="9">
        <f t="shared" si="2"/>
        <v>9.1957961000000005E-2</v>
      </c>
      <c r="W14" s="9">
        <f t="shared" si="3"/>
        <v>9.1957961000000005E-2</v>
      </c>
    </row>
    <row r="15" spans="1:23" ht="69" customHeight="1" thickTop="1" thickBot="1">
      <c r="A15" s="3" t="s">
        <v>34</v>
      </c>
      <c r="B15" s="3" t="s">
        <v>39</v>
      </c>
      <c r="C15" s="3" t="s">
        <v>36</v>
      </c>
      <c r="D15" s="3" t="s">
        <v>33</v>
      </c>
      <c r="E15" s="3"/>
      <c r="F15" s="3" t="s">
        <v>21</v>
      </c>
      <c r="G15" s="3" t="s">
        <v>22</v>
      </c>
      <c r="H15" s="3" t="s">
        <v>23</v>
      </c>
      <c r="I15" s="4" t="s">
        <v>45</v>
      </c>
      <c r="J15" s="7">
        <v>1500000000</v>
      </c>
      <c r="K15" s="7">
        <v>0</v>
      </c>
      <c r="L15" s="7">
        <v>0</v>
      </c>
      <c r="M15" s="7">
        <v>1500000000</v>
      </c>
      <c r="N15" s="7">
        <v>0</v>
      </c>
      <c r="O15" s="7">
        <v>1032933906.55</v>
      </c>
      <c r="P15" s="7">
        <v>467066093.44999999</v>
      </c>
      <c r="Q15" s="7">
        <v>477275525.55000001</v>
      </c>
      <c r="R15" s="7">
        <v>88160036.049999997</v>
      </c>
      <c r="S15" s="7">
        <v>88160036.049999997</v>
      </c>
      <c r="T15" s="8">
        <f t="shared" si="0"/>
        <v>1022724474.45</v>
      </c>
      <c r="U15" s="9">
        <f t="shared" si="1"/>
        <v>0.3181836837</v>
      </c>
      <c r="V15" s="9">
        <f t="shared" si="2"/>
        <v>5.8773357366666668E-2</v>
      </c>
      <c r="W15" s="9">
        <f t="shared" si="3"/>
        <v>5.8773357366666668E-2</v>
      </c>
    </row>
    <row r="16" spans="1:23" ht="69" customHeight="1" thickTop="1" thickBot="1">
      <c r="A16" s="3" t="s">
        <v>34</v>
      </c>
      <c r="B16" s="3" t="s">
        <v>39</v>
      </c>
      <c r="C16" s="3" t="s">
        <v>36</v>
      </c>
      <c r="D16" s="3" t="s">
        <v>33</v>
      </c>
      <c r="E16" s="3"/>
      <c r="F16" s="3" t="s">
        <v>21</v>
      </c>
      <c r="G16" s="3" t="s">
        <v>38</v>
      </c>
      <c r="H16" s="3" t="s">
        <v>23</v>
      </c>
      <c r="I16" s="4" t="s">
        <v>45</v>
      </c>
      <c r="J16" s="7">
        <v>1500000000</v>
      </c>
      <c r="K16" s="7">
        <v>0</v>
      </c>
      <c r="L16" s="7">
        <v>0</v>
      </c>
      <c r="M16" s="7">
        <v>1500000000</v>
      </c>
      <c r="N16" s="7">
        <v>0</v>
      </c>
      <c r="O16" s="7">
        <v>1500000000</v>
      </c>
      <c r="P16" s="7">
        <v>0</v>
      </c>
      <c r="Q16" s="7">
        <v>0</v>
      </c>
      <c r="R16" s="7">
        <v>0</v>
      </c>
      <c r="S16" s="7">
        <v>0</v>
      </c>
      <c r="T16" s="8">
        <f t="shared" si="0"/>
        <v>1500000000</v>
      </c>
      <c r="U16" s="9">
        <f t="shared" si="1"/>
        <v>0</v>
      </c>
      <c r="V16" s="9">
        <f t="shared" si="2"/>
        <v>0</v>
      </c>
      <c r="W16" s="9">
        <f t="shared" si="3"/>
        <v>0</v>
      </c>
    </row>
    <row r="17" spans="1:23" ht="69" customHeight="1" thickTop="1" thickBot="1">
      <c r="A17" s="3" t="s">
        <v>34</v>
      </c>
      <c r="B17" s="3" t="s">
        <v>39</v>
      </c>
      <c r="C17" s="3" t="s">
        <v>36</v>
      </c>
      <c r="D17" s="3" t="s">
        <v>46</v>
      </c>
      <c r="E17" s="3"/>
      <c r="F17" s="3" t="s">
        <v>21</v>
      </c>
      <c r="G17" s="3" t="s">
        <v>22</v>
      </c>
      <c r="H17" s="3" t="s">
        <v>23</v>
      </c>
      <c r="I17" s="4" t="s">
        <v>47</v>
      </c>
      <c r="J17" s="7">
        <v>880000000</v>
      </c>
      <c r="K17" s="7">
        <v>0</v>
      </c>
      <c r="L17" s="7">
        <v>0</v>
      </c>
      <c r="M17" s="7">
        <v>880000000</v>
      </c>
      <c r="N17" s="7">
        <v>0</v>
      </c>
      <c r="O17" s="7">
        <v>808558108.32000005</v>
      </c>
      <c r="P17" s="7">
        <v>71441891.680000007</v>
      </c>
      <c r="Q17" s="7">
        <v>808558108.32000005</v>
      </c>
      <c r="R17" s="7">
        <v>87022476.75</v>
      </c>
      <c r="S17" s="7">
        <v>87022476.75</v>
      </c>
      <c r="T17" s="8">
        <f t="shared" si="0"/>
        <v>71441891.679999948</v>
      </c>
      <c r="U17" s="9">
        <f t="shared" si="1"/>
        <v>0.91881603218181829</v>
      </c>
      <c r="V17" s="9">
        <f t="shared" si="2"/>
        <v>9.8889178125000005E-2</v>
      </c>
      <c r="W17" s="9">
        <f t="shared" si="3"/>
        <v>9.8889178125000005E-2</v>
      </c>
    </row>
    <row r="18" spans="1:23" ht="69" customHeight="1" thickTop="1" thickBot="1">
      <c r="A18" s="3" t="s">
        <v>34</v>
      </c>
      <c r="B18" s="3" t="s">
        <v>39</v>
      </c>
      <c r="C18" s="3" t="s">
        <v>36</v>
      </c>
      <c r="D18" s="3" t="s">
        <v>31</v>
      </c>
      <c r="E18" s="3"/>
      <c r="F18" s="3" t="s">
        <v>21</v>
      </c>
      <c r="G18" s="3" t="s">
        <v>22</v>
      </c>
      <c r="H18" s="3" t="s">
        <v>23</v>
      </c>
      <c r="I18" s="4" t="s">
        <v>48</v>
      </c>
      <c r="J18" s="7">
        <v>2000000000</v>
      </c>
      <c r="K18" s="7">
        <v>0</v>
      </c>
      <c r="L18" s="7">
        <v>0</v>
      </c>
      <c r="M18" s="7">
        <v>2000000000</v>
      </c>
      <c r="N18" s="7">
        <v>0</v>
      </c>
      <c r="O18" s="7">
        <v>1940522022.45</v>
      </c>
      <c r="P18" s="7">
        <v>59477977.549999997</v>
      </c>
      <c r="Q18" s="7">
        <v>1940512585.45</v>
      </c>
      <c r="R18" s="7">
        <v>238079260.44999999</v>
      </c>
      <c r="S18" s="7">
        <v>238079260.44999999</v>
      </c>
      <c r="T18" s="8">
        <f t="shared" si="0"/>
        <v>59487414.549999952</v>
      </c>
      <c r="U18" s="9">
        <f t="shared" si="1"/>
        <v>0.97025629272500002</v>
      </c>
      <c r="V18" s="9">
        <f t="shared" si="2"/>
        <v>0.119039630225</v>
      </c>
      <c r="W18" s="9">
        <f t="shared" si="3"/>
        <v>0.119039630225</v>
      </c>
    </row>
    <row r="19" spans="1:23" ht="90" customHeight="1" thickTop="1" thickBot="1">
      <c r="A19" s="3" t="s">
        <v>34</v>
      </c>
      <c r="B19" s="3" t="s">
        <v>39</v>
      </c>
      <c r="C19" s="3" t="s">
        <v>36</v>
      </c>
      <c r="D19" s="3" t="s">
        <v>22</v>
      </c>
      <c r="E19" s="3"/>
      <c r="F19" s="3" t="s">
        <v>21</v>
      </c>
      <c r="G19" s="3" t="s">
        <v>22</v>
      </c>
      <c r="H19" s="3" t="s">
        <v>23</v>
      </c>
      <c r="I19" s="4" t="s">
        <v>50</v>
      </c>
      <c r="J19" s="7">
        <v>3734883562</v>
      </c>
      <c r="K19" s="7">
        <v>0</v>
      </c>
      <c r="L19" s="7">
        <v>0</v>
      </c>
      <c r="M19" s="7">
        <v>3734883562</v>
      </c>
      <c r="N19" s="7">
        <v>0</v>
      </c>
      <c r="O19" s="7">
        <v>3734883562</v>
      </c>
      <c r="P19" s="7">
        <v>0</v>
      </c>
      <c r="Q19" s="7">
        <v>3734883562</v>
      </c>
      <c r="R19" s="7">
        <v>50000000</v>
      </c>
      <c r="S19" s="7">
        <v>50000000</v>
      </c>
      <c r="T19" s="8">
        <f t="shared" si="0"/>
        <v>0</v>
      </c>
      <c r="U19" s="9">
        <f t="shared" si="1"/>
        <v>1</v>
      </c>
      <c r="V19" s="9">
        <f t="shared" si="2"/>
        <v>1.3387298203541693E-2</v>
      </c>
      <c r="W19" s="9">
        <f t="shared" si="3"/>
        <v>1.3387298203541693E-2</v>
      </c>
    </row>
    <row r="20" spans="1:23" ht="88.5" customHeight="1" thickTop="1" thickBot="1">
      <c r="A20" s="3" t="s">
        <v>34</v>
      </c>
      <c r="B20" s="3" t="s">
        <v>39</v>
      </c>
      <c r="C20" s="3" t="s">
        <v>36</v>
      </c>
      <c r="D20" s="3" t="s">
        <v>22</v>
      </c>
      <c r="E20" s="3"/>
      <c r="F20" s="3" t="s">
        <v>21</v>
      </c>
      <c r="G20" s="3" t="s">
        <v>38</v>
      </c>
      <c r="H20" s="3" t="s">
        <v>23</v>
      </c>
      <c r="I20" s="4" t="s">
        <v>50</v>
      </c>
      <c r="J20" s="7">
        <v>10265116438</v>
      </c>
      <c r="K20" s="7">
        <v>0</v>
      </c>
      <c r="L20" s="7">
        <v>0</v>
      </c>
      <c r="M20" s="7">
        <v>10265116438</v>
      </c>
      <c r="N20" s="7">
        <v>0</v>
      </c>
      <c r="O20" s="7">
        <v>10265116438</v>
      </c>
      <c r="P20" s="7">
        <v>0</v>
      </c>
      <c r="Q20" s="7">
        <v>10265116438</v>
      </c>
      <c r="R20" s="7">
        <v>7000000000</v>
      </c>
      <c r="S20" s="7">
        <v>7000000000</v>
      </c>
      <c r="T20" s="8">
        <f t="shared" si="0"/>
        <v>0</v>
      </c>
      <c r="U20" s="9">
        <f t="shared" si="1"/>
        <v>1</v>
      </c>
      <c r="V20" s="9">
        <f t="shared" si="2"/>
        <v>0.68192114938774551</v>
      </c>
      <c r="W20" s="9">
        <f t="shared" si="3"/>
        <v>0.68192114938774551</v>
      </c>
    </row>
    <row r="21" spans="1:23" ht="69" customHeight="1" thickTop="1" thickBot="1">
      <c r="A21" s="3" t="s">
        <v>34</v>
      </c>
      <c r="B21" s="3" t="s">
        <v>39</v>
      </c>
      <c r="C21" s="3" t="s">
        <v>36</v>
      </c>
      <c r="D21" s="3" t="s">
        <v>29</v>
      </c>
      <c r="E21" s="3"/>
      <c r="F21" s="3" t="s">
        <v>21</v>
      </c>
      <c r="G21" s="3" t="s">
        <v>22</v>
      </c>
      <c r="H21" s="3" t="s">
        <v>23</v>
      </c>
      <c r="I21" s="4" t="s">
        <v>51</v>
      </c>
      <c r="J21" s="7">
        <v>3354883562</v>
      </c>
      <c r="K21" s="7">
        <v>0</v>
      </c>
      <c r="L21" s="7">
        <v>0</v>
      </c>
      <c r="M21" s="7">
        <v>3354883562</v>
      </c>
      <c r="N21" s="7">
        <v>0</v>
      </c>
      <c r="O21" s="7">
        <v>3224947797.5</v>
      </c>
      <c r="P21" s="7">
        <v>129935764.5</v>
      </c>
      <c r="Q21" s="7">
        <v>3223805661.5</v>
      </c>
      <c r="R21" s="7">
        <v>176293539.5</v>
      </c>
      <c r="S21" s="7">
        <v>176293539.5</v>
      </c>
      <c r="T21" s="8">
        <f t="shared" si="0"/>
        <v>131077900.5</v>
      </c>
      <c r="U21" s="9">
        <f t="shared" si="1"/>
        <v>0.96092922509004797</v>
      </c>
      <c r="V21" s="9">
        <f t="shared" si="2"/>
        <v>5.2548333270589977E-2</v>
      </c>
      <c r="W21" s="9">
        <f t="shared" si="3"/>
        <v>5.2548333270589977E-2</v>
      </c>
    </row>
    <row r="22" spans="1:23" ht="69" customHeight="1" thickTop="1" thickBot="1">
      <c r="A22" s="3" t="s">
        <v>34</v>
      </c>
      <c r="B22" s="3" t="s">
        <v>39</v>
      </c>
      <c r="C22" s="3" t="s">
        <v>36</v>
      </c>
      <c r="D22" s="3" t="s">
        <v>29</v>
      </c>
      <c r="E22" s="3"/>
      <c r="F22" s="3" t="s">
        <v>21</v>
      </c>
      <c r="G22" s="3" t="s">
        <v>38</v>
      </c>
      <c r="H22" s="3" t="s">
        <v>23</v>
      </c>
      <c r="I22" s="4" t="s">
        <v>51</v>
      </c>
      <c r="J22" s="7">
        <v>9885116438</v>
      </c>
      <c r="K22" s="7">
        <v>0</v>
      </c>
      <c r="L22" s="7">
        <v>0</v>
      </c>
      <c r="M22" s="7">
        <v>9885116438</v>
      </c>
      <c r="N22" s="7">
        <v>0</v>
      </c>
      <c r="O22" s="7">
        <v>9866542784</v>
      </c>
      <c r="P22" s="7">
        <v>18573654</v>
      </c>
      <c r="Q22" s="7">
        <v>9865185645</v>
      </c>
      <c r="R22" s="7">
        <v>2578567</v>
      </c>
      <c r="S22" s="7">
        <v>2578567</v>
      </c>
      <c r="T22" s="8">
        <f t="shared" si="0"/>
        <v>19930793</v>
      </c>
      <c r="U22" s="9">
        <f t="shared" si="1"/>
        <v>0.99798375738667244</v>
      </c>
      <c r="V22" s="9">
        <f t="shared" si="2"/>
        <v>2.6085347766745243E-4</v>
      </c>
      <c r="W22" s="9">
        <f t="shared" si="3"/>
        <v>2.6085347766745243E-4</v>
      </c>
    </row>
    <row r="23" spans="1:23" ht="69" customHeight="1" thickTop="1" thickBot="1">
      <c r="A23" s="3" t="s">
        <v>34</v>
      </c>
      <c r="B23" s="3" t="s">
        <v>39</v>
      </c>
      <c r="C23" s="3" t="s">
        <v>36</v>
      </c>
      <c r="D23" s="3" t="s">
        <v>52</v>
      </c>
      <c r="E23" s="3"/>
      <c r="F23" s="3" t="s">
        <v>21</v>
      </c>
      <c r="G23" s="3" t="s">
        <v>22</v>
      </c>
      <c r="H23" s="3" t="s">
        <v>23</v>
      </c>
      <c r="I23" s="4" t="s">
        <v>53</v>
      </c>
      <c r="J23" s="7">
        <v>3000000000</v>
      </c>
      <c r="K23" s="7">
        <v>0</v>
      </c>
      <c r="L23" s="7">
        <v>0</v>
      </c>
      <c r="M23" s="7">
        <v>3000000000</v>
      </c>
      <c r="N23" s="7">
        <v>0</v>
      </c>
      <c r="O23" s="7">
        <v>2944766292.5</v>
      </c>
      <c r="P23" s="7">
        <v>55233707.5</v>
      </c>
      <c r="Q23" s="7">
        <v>1518766184.5</v>
      </c>
      <c r="R23" s="7">
        <v>457323022.5</v>
      </c>
      <c r="S23" s="7">
        <v>457323022.5</v>
      </c>
      <c r="T23" s="8">
        <f t="shared" si="0"/>
        <v>1481233815.5</v>
      </c>
      <c r="U23" s="9">
        <f t="shared" si="1"/>
        <v>0.50625539483333337</v>
      </c>
      <c r="V23" s="9">
        <f t="shared" si="2"/>
        <v>0.1524410075</v>
      </c>
      <c r="W23" s="9">
        <f t="shared" si="3"/>
        <v>0.1524410075</v>
      </c>
    </row>
    <row r="24" spans="1:23" ht="69" customHeight="1" thickTop="1" thickBot="1">
      <c r="A24" s="3" t="s">
        <v>34</v>
      </c>
      <c r="B24" s="3" t="s">
        <v>39</v>
      </c>
      <c r="C24" s="3" t="s">
        <v>36</v>
      </c>
      <c r="D24" s="3" t="s">
        <v>38</v>
      </c>
      <c r="E24" s="3" t="s">
        <v>0</v>
      </c>
      <c r="F24" s="3" t="s">
        <v>21</v>
      </c>
      <c r="G24" s="3" t="s">
        <v>54</v>
      </c>
      <c r="H24" s="3" t="s">
        <v>23</v>
      </c>
      <c r="I24" s="4" t="s">
        <v>55</v>
      </c>
      <c r="J24" s="7">
        <v>0</v>
      </c>
      <c r="K24" s="7">
        <v>21350000001</v>
      </c>
      <c r="L24" s="7">
        <v>0</v>
      </c>
      <c r="M24" s="7">
        <v>21350000001</v>
      </c>
      <c r="N24" s="7">
        <v>0</v>
      </c>
      <c r="O24" s="7">
        <v>19768900001</v>
      </c>
      <c r="P24" s="7">
        <v>1581100000</v>
      </c>
      <c r="Q24" s="7">
        <v>13947900001</v>
      </c>
      <c r="R24" s="7">
        <v>0</v>
      </c>
      <c r="S24" s="7">
        <v>0</v>
      </c>
      <c r="T24" s="8">
        <f t="shared" si="0"/>
        <v>7402100000</v>
      </c>
      <c r="U24" s="9">
        <f t="shared" si="1"/>
        <v>0.65329742390382683</v>
      </c>
      <c r="V24" s="9">
        <f t="shared" si="2"/>
        <v>0</v>
      </c>
      <c r="W24" s="9">
        <f t="shared" si="3"/>
        <v>0</v>
      </c>
    </row>
    <row r="25" spans="1:23" ht="69" customHeight="1" thickTop="1" thickBot="1">
      <c r="A25" s="3" t="s">
        <v>34</v>
      </c>
      <c r="B25" s="3" t="s">
        <v>39</v>
      </c>
      <c r="C25" s="3" t="s">
        <v>36</v>
      </c>
      <c r="D25" s="3" t="s">
        <v>38</v>
      </c>
      <c r="E25" s="3" t="s">
        <v>0</v>
      </c>
      <c r="F25" s="3" t="s">
        <v>56</v>
      </c>
      <c r="G25" s="3" t="s">
        <v>32</v>
      </c>
      <c r="H25" s="3" t="s">
        <v>23</v>
      </c>
      <c r="I25" s="4" t="s">
        <v>55</v>
      </c>
      <c r="J25" s="7">
        <v>0</v>
      </c>
      <c r="K25" s="7">
        <v>21350000001</v>
      </c>
      <c r="L25" s="7">
        <v>21350000001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8">
        <f t="shared" si="0"/>
        <v>0</v>
      </c>
      <c r="U25" s="9" t="e">
        <f t="shared" si="1"/>
        <v>#DIV/0!</v>
      </c>
      <c r="V25" s="9" t="e">
        <f t="shared" si="2"/>
        <v>#DIV/0!</v>
      </c>
      <c r="W25" s="9" t="e">
        <f t="shared" si="3"/>
        <v>#DIV/0!</v>
      </c>
    </row>
    <row r="26" spans="1:23" ht="69" customHeight="1" thickTop="1" thickBot="1">
      <c r="A26" s="3" t="s">
        <v>34</v>
      </c>
      <c r="B26" s="3" t="s">
        <v>57</v>
      </c>
      <c r="C26" s="3" t="s">
        <v>36</v>
      </c>
      <c r="D26" s="3" t="s">
        <v>20</v>
      </c>
      <c r="E26" s="3"/>
      <c r="F26" s="3" t="s">
        <v>21</v>
      </c>
      <c r="G26" s="3" t="s">
        <v>22</v>
      </c>
      <c r="H26" s="3" t="s">
        <v>23</v>
      </c>
      <c r="I26" s="4" t="s">
        <v>58</v>
      </c>
      <c r="J26" s="7">
        <v>380000000</v>
      </c>
      <c r="K26" s="7">
        <v>0</v>
      </c>
      <c r="L26" s="7">
        <v>0</v>
      </c>
      <c r="M26" s="7">
        <v>380000000</v>
      </c>
      <c r="N26" s="7">
        <v>0</v>
      </c>
      <c r="O26" s="7">
        <v>265058919</v>
      </c>
      <c r="P26" s="7">
        <v>114941081</v>
      </c>
      <c r="Q26" s="7">
        <v>261066739</v>
      </c>
      <c r="R26" s="7">
        <v>43878438</v>
      </c>
      <c r="S26" s="7">
        <v>43878438</v>
      </c>
      <c r="T26" s="8">
        <f t="shared" si="0"/>
        <v>118933261</v>
      </c>
      <c r="U26" s="9">
        <f t="shared" si="1"/>
        <v>0.68701773421052637</v>
      </c>
      <c r="V26" s="9">
        <f t="shared" si="2"/>
        <v>0.11546957368421053</v>
      </c>
      <c r="W26" s="9">
        <f t="shared" si="3"/>
        <v>0.11546957368421053</v>
      </c>
    </row>
    <row r="27" spans="1:23" ht="90" customHeight="1" thickTop="1" thickBot="1">
      <c r="A27" s="3" t="s">
        <v>34</v>
      </c>
      <c r="B27" s="3" t="s">
        <v>57</v>
      </c>
      <c r="C27" s="3" t="s">
        <v>36</v>
      </c>
      <c r="D27" s="3" t="s">
        <v>27</v>
      </c>
      <c r="E27" s="3"/>
      <c r="F27" s="3" t="s">
        <v>21</v>
      </c>
      <c r="G27" s="3" t="s">
        <v>22</v>
      </c>
      <c r="H27" s="3" t="s">
        <v>23</v>
      </c>
      <c r="I27" s="4" t="s">
        <v>59</v>
      </c>
      <c r="J27" s="7">
        <v>250000000</v>
      </c>
      <c r="K27" s="7">
        <v>0</v>
      </c>
      <c r="L27" s="7">
        <v>0</v>
      </c>
      <c r="M27" s="7">
        <v>250000000</v>
      </c>
      <c r="N27" s="7">
        <v>0</v>
      </c>
      <c r="O27" s="7">
        <v>150617722.59999999</v>
      </c>
      <c r="P27" s="7">
        <v>99382277.400000006</v>
      </c>
      <c r="Q27" s="7">
        <v>103617722.59999999</v>
      </c>
      <c r="R27" s="7">
        <v>53382554.600000001</v>
      </c>
      <c r="S27" s="7">
        <v>53382554.600000001</v>
      </c>
      <c r="T27" s="8">
        <f t="shared" si="0"/>
        <v>146382277.40000001</v>
      </c>
      <c r="U27" s="9">
        <f t="shared" si="1"/>
        <v>0.41447089039999996</v>
      </c>
      <c r="V27" s="9">
        <f t="shared" si="2"/>
        <v>0.2135302184</v>
      </c>
      <c r="W27" s="9">
        <f t="shared" si="3"/>
        <v>0.2135302184</v>
      </c>
    </row>
    <row r="28" spans="1:23" ht="42.75" customHeight="1" thickTop="1" thickBot="1">
      <c r="A28" s="6" t="s">
        <v>34</v>
      </c>
      <c r="B28" s="6"/>
      <c r="C28" s="6"/>
      <c r="D28" s="6"/>
      <c r="E28" s="15"/>
      <c r="F28" s="6"/>
      <c r="G28" s="6"/>
      <c r="H28" s="6"/>
      <c r="I28" s="16" t="s">
        <v>70</v>
      </c>
      <c r="J28" s="17">
        <f>SUM(J10:J27)</f>
        <v>52954000000</v>
      </c>
      <c r="K28" s="17">
        <f t="shared" ref="K28:S28" si="5">SUM(K10:K27)</f>
        <v>42700000002</v>
      </c>
      <c r="L28" s="17">
        <f t="shared" si="5"/>
        <v>21350000001</v>
      </c>
      <c r="M28" s="17">
        <f t="shared" si="5"/>
        <v>74304000001</v>
      </c>
      <c r="N28" s="17">
        <f t="shared" si="5"/>
        <v>0</v>
      </c>
      <c r="O28" s="17">
        <f t="shared" si="5"/>
        <v>71248910026.050003</v>
      </c>
      <c r="P28" s="17">
        <f t="shared" si="5"/>
        <v>3055089974.9500003</v>
      </c>
      <c r="Q28" s="17">
        <f t="shared" si="5"/>
        <v>61622487278.049995</v>
      </c>
      <c r="R28" s="17">
        <f t="shared" si="5"/>
        <v>12437959882.980001</v>
      </c>
      <c r="S28" s="17">
        <f t="shared" si="5"/>
        <v>12437959882.980001</v>
      </c>
      <c r="T28" s="18">
        <f t="shared" si="0"/>
        <v>12681512722.950005</v>
      </c>
      <c r="U28" s="19">
        <f t="shared" si="1"/>
        <v>0.82932933997120839</v>
      </c>
      <c r="V28" s="19">
        <f t="shared" si="2"/>
        <v>0.16739287094655211</v>
      </c>
      <c r="W28" s="19">
        <f t="shared" si="3"/>
        <v>0.16739287094655211</v>
      </c>
    </row>
    <row r="29" spans="1:23" ht="69" customHeight="1" thickTop="1" thickBot="1">
      <c r="A29" s="3" t="s">
        <v>34</v>
      </c>
      <c r="B29" s="3" t="s">
        <v>39</v>
      </c>
      <c r="C29" s="3" t="s">
        <v>36</v>
      </c>
      <c r="D29" s="3" t="s">
        <v>27</v>
      </c>
      <c r="E29" s="3"/>
      <c r="F29" s="3" t="s">
        <v>21</v>
      </c>
      <c r="G29" s="3" t="s">
        <v>22</v>
      </c>
      <c r="H29" s="3" t="s">
        <v>23</v>
      </c>
      <c r="I29" s="4" t="s">
        <v>41</v>
      </c>
      <c r="J29" s="7">
        <v>112832404731</v>
      </c>
      <c r="K29" s="7">
        <v>0</v>
      </c>
      <c r="L29" s="7">
        <v>0</v>
      </c>
      <c r="M29" s="7">
        <v>112832404731</v>
      </c>
      <c r="N29" s="7">
        <v>0</v>
      </c>
      <c r="O29" s="7">
        <v>112832404731</v>
      </c>
      <c r="P29" s="7">
        <v>0</v>
      </c>
      <c r="Q29" s="7">
        <v>112832404731</v>
      </c>
      <c r="R29" s="7">
        <v>0</v>
      </c>
      <c r="S29" s="7">
        <v>0</v>
      </c>
      <c r="T29" s="8">
        <f t="shared" si="0"/>
        <v>0</v>
      </c>
      <c r="U29" s="9">
        <f t="shared" si="1"/>
        <v>1</v>
      </c>
      <c r="V29" s="9">
        <f t="shared" si="2"/>
        <v>0</v>
      </c>
      <c r="W29" s="9">
        <f t="shared" si="3"/>
        <v>0</v>
      </c>
    </row>
    <row r="30" spans="1:23" ht="69" customHeight="1" thickTop="1" thickBot="1">
      <c r="A30" s="3" t="s">
        <v>34</v>
      </c>
      <c r="B30" s="3" t="s">
        <v>39</v>
      </c>
      <c r="C30" s="3" t="s">
        <v>36</v>
      </c>
      <c r="D30" s="3" t="s">
        <v>26</v>
      </c>
      <c r="E30" s="3"/>
      <c r="F30" s="3" t="s">
        <v>21</v>
      </c>
      <c r="G30" s="3" t="s">
        <v>22</v>
      </c>
      <c r="H30" s="3" t="s">
        <v>23</v>
      </c>
      <c r="I30" s="4" t="s">
        <v>49</v>
      </c>
      <c r="J30" s="7">
        <v>3667681196</v>
      </c>
      <c r="K30" s="7">
        <v>0</v>
      </c>
      <c r="L30" s="7">
        <v>0</v>
      </c>
      <c r="M30" s="7">
        <v>3667681196</v>
      </c>
      <c r="N30" s="7">
        <v>0</v>
      </c>
      <c r="O30" s="7">
        <v>3599413464.4000001</v>
      </c>
      <c r="P30" s="7">
        <v>68267731.599999994</v>
      </c>
      <c r="Q30" s="7">
        <v>2284549010.4000001</v>
      </c>
      <c r="R30" s="7">
        <v>764426874.39999998</v>
      </c>
      <c r="S30" s="7">
        <v>764426874.39999998</v>
      </c>
      <c r="T30" s="8">
        <f t="shared" si="0"/>
        <v>1383132185.5999999</v>
      </c>
      <c r="U30" s="9">
        <f t="shared" si="1"/>
        <v>0.62288647467275671</v>
      </c>
      <c r="V30" s="9">
        <f t="shared" si="2"/>
        <v>0.20842238830182119</v>
      </c>
      <c r="W30" s="9">
        <f t="shared" si="3"/>
        <v>0.20842238830182119</v>
      </c>
    </row>
    <row r="31" spans="1:23" ht="69" customHeight="1" thickTop="1" thickBot="1">
      <c r="A31" s="3" t="s">
        <v>34</v>
      </c>
      <c r="B31" s="3" t="s">
        <v>39</v>
      </c>
      <c r="C31" s="3" t="s">
        <v>36</v>
      </c>
      <c r="D31" s="3" t="s">
        <v>26</v>
      </c>
      <c r="E31" s="3"/>
      <c r="F31" s="3" t="s">
        <v>21</v>
      </c>
      <c r="G31" s="3" t="s">
        <v>38</v>
      </c>
      <c r="H31" s="3" t="s">
        <v>23</v>
      </c>
      <c r="I31" s="4" t="s">
        <v>49</v>
      </c>
      <c r="J31" s="7">
        <v>10197914073</v>
      </c>
      <c r="K31" s="7">
        <v>0</v>
      </c>
      <c r="L31" s="7">
        <v>0</v>
      </c>
      <c r="M31" s="7">
        <v>10197914073</v>
      </c>
      <c r="N31" s="7">
        <v>0</v>
      </c>
      <c r="O31" s="7">
        <v>8652598855</v>
      </c>
      <c r="P31" s="7">
        <v>1545315218</v>
      </c>
      <c r="Q31" s="7">
        <v>53265264</v>
      </c>
      <c r="R31" s="7">
        <v>0</v>
      </c>
      <c r="S31" s="7">
        <v>0</v>
      </c>
      <c r="T31" s="8">
        <f t="shared" si="0"/>
        <v>10144648809</v>
      </c>
      <c r="U31" s="9">
        <f t="shared" si="1"/>
        <v>5.2231528544670839E-3</v>
      </c>
      <c r="V31" s="9">
        <f t="shared" si="2"/>
        <v>0</v>
      </c>
      <c r="W31" s="9">
        <f t="shared" si="3"/>
        <v>0</v>
      </c>
    </row>
    <row r="32" spans="1:23" ht="50.25" customHeight="1" thickTop="1" thickBot="1">
      <c r="A32" s="6" t="s">
        <v>34</v>
      </c>
      <c r="B32" s="6"/>
      <c r="C32" s="6"/>
      <c r="D32" s="6"/>
      <c r="E32" s="15"/>
      <c r="F32" s="6"/>
      <c r="G32" s="6"/>
      <c r="H32" s="6"/>
      <c r="I32" s="16" t="s">
        <v>75</v>
      </c>
      <c r="J32" s="17">
        <f>SUM(J29:J31)</f>
        <v>126698000000</v>
      </c>
      <c r="K32" s="17">
        <f t="shared" ref="K32:S32" si="6">SUM(K29:K31)</f>
        <v>0</v>
      </c>
      <c r="L32" s="17">
        <f t="shared" si="6"/>
        <v>0</v>
      </c>
      <c r="M32" s="17">
        <f t="shared" si="6"/>
        <v>126698000000</v>
      </c>
      <c r="N32" s="17">
        <f t="shared" si="6"/>
        <v>0</v>
      </c>
      <c r="O32" s="17">
        <f t="shared" si="6"/>
        <v>125084417050.39999</v>
      </c>
      <c r="P32" s="17">
        <f t="shared" si="6"/>
        <v>1613582949.5999999</v>
      </c>
      <c r="Q32" s="17">
        <f t="shared" si="6"/>
        <v>115170219005.39999</v>
      </c>
      <c r="R32" s="17">
        <f t="shared" si="6"/>
        <v>764426874.39999998</v>
      </c>
      <c r="S32" s="17">
        <f t="shared" si="6"/>
        <v>764426874.39999998</v>
      </c>
      <c r="T32" s="18">
        <f t="shared" si="0"/>
        <v>11527780994.600006</v>
      </c>
      <c r="U32" s="19">
        <f t="shared" si="1"/>
        <v>0.90901370980915241</v>
      </c>
      <c r="V32" s="19">
        <f t="shared" si="2"/>
        <v>6.0334565218077632E-3</v>
      </c>
      <c r="W32" s="19">
        <f t="shared" si="3"/>
        <v>6.0334565218077632E-3</v>
      </c>
    </row>
    <row r="33" spans="1:23" ht="100.5" customHeight="1" thickTop="1" thickBot="1">
      <c r="A33" s="3" t="s">
        <v>34</v>
      </c>
      <c r="B33" s="3" t="s">
        <v>60</v>
      </c>
      <c r="C33" s="3" t="s">
        <v>36</v>
      </c>
      <c r="D33" s="3" t="s">
        <v>20</v>
      </c>
      <c r="E33" s="20"/>
      <c r="F33" s="3" t="s">
        <v>21</v>
      </c>
      <c r="G33" s="3" t="s">
        <v>22</v>
      </c>
      <c r="H33" s="3" t="s">
        <v>23</v>
      </c>
      <c r="I33" s="4" t="s">
        <v>61</v>
      </c>
      <c r="J33" s="7">
        <v>3871000000</v>
      </c>
      <c r="K33" s="7">
        <v>0</v>
      </c>
      <c r="L33" s="7">
        <v>0</v>
      </c>
      <c r="M33" s="7">
        <v>3871000000</v>
      </c>
      <c r="N33" s="7">
        <v>0</v>
      </c>
      <c r="O33" s="7">
        <v>3871000000</v>
      </c>
      <c r="P33" s="7">
        <v>0</v>
      </c>
      <c r="Q33" s="7">
        <v>1264938376</v>
      </c>
      <c r="R33" s="7">
        <v>286735440</v>
      </c>
      <c r="S33" s="7">
        <v>286735440</v>
      </c>
      <c r="T33" s="8">
        <f t="shared" si="0"/>
        <v>2606061624</v>
      </c>
      <c r="U33" s="9">
        <f t="shared" si="1"/>
        <v>0.3267730240247998</v>
      </c>
      <c r="V33" s="9">
        <f t="shared" si="2"/>
        <v>7.4072704727460609E-2</v>
      </c>
      <c r="W33" s="9">
        <f t="shared" si="3"/>
        <v>7.4072704727460609E-2</v>
      </c>
    </row>
    <row r="34" spans="1:23" ht="47.25" customHeight="1" thickTop="1" thickBot="1">
      <c r="A34" s="6" t="s">
        <v>34</v>
      </c>
      <c r="B34" s="6"/>
      <c r="C34" s="6"/>
      <c r="D34" s="6"/>
      <c r="E34" s="15"/>
      <c r="F34" s="6"/>
      <c r="G34" s="6"/>
      <c r="H34" s="6"/>
      <c r="I34" s="16" t="s">
        <v>71</v>
      </c>
      <c r="J34" s="17">
        <f>+J33</f>
        <v>3871000000</v>
      </c>
      <c r="K34" s="17">
        <f t="shared" ref="K34:S34" si="7">+K33</f>
        <v>0</v>
      </c>
      <c r="L34" s="17">
        <f t="shared" si="7"/>
        <v>0</v>
      </c>
      <c r="M34" s="17">
        <f t="shared" si="7"/>
        <v>3871000000</v>
      </c>
      <c r="N34" s="17">
        <f t="shared" si="7"/>
        <v>0</v>
      </c>
      <c r="O34" s="17">
        <f t="shared" si="7"/>
        <v>3871000000</v>
      </c>
      <c r="P34" s="17">
        <f t="shared" si="7"/>
        <v>0</v>
      </c>
      <c r="Q34" s="17">
        <f t="shared" si="7"/>
        <v>1264938376</v>
      </c>
      <c r="R34" s="17">
        <f t="shared" si="7"/>
        <v>286735440</v>
      </c>
      <c r="S34" s="17">
        <f t="shared" si="7"/>
        <v>286735440</v>
      </c>
      <c r="T34" s="18">
        <f t="shared" si="0"/>
        <v>2606061624</v>
      </c>
      <c r="U34" s="19">
        <f t="shared" si="1"/>
        <v>0.3267730240247998</v>
      </c>
      <c r="V34" s="19">
        <f t="shared" si="2"/>
        <v>7.4072704727460609E-2</v>
      </c>
      <c r="W34" s="19">
        <f t="shared" si="3"/>
        <v>7.4072704727460609E-2</v>
      </c>
    </row>
    <row r="35" spans="1:23" ht="47.25" customHeight="1" thickTop="1" thickBot="1">
      <c r="A35" s="25"/>
      <c r="B35" s="26"/>
      <c r="C35" s="26"/>
      <c r="D35" s="26"/>
      <c r="E35" s="27"/>
      <c r="F35" s="26"/>
      <c r="G35" s="26"/>
      <c r="H35" s="26"/>
      <c r="I35" s="28" t="s">
        <v>76</v>
      </c>
      <c r="J35" s="29">
        <f>+J9+J28+J32+J34</f>
        <v>192599920000</v>
      </c>
      <c r="K35" s="29">
        <f t="shared" ref="K35:S35" si="8">+K9+K28+K32+K34</f>
        <v>42700000002</v>
      </c>
      <c r="L35" s="29">
        <f t="shared" si="8"/>
        <v>21350000001</v>
      </c>
      <c r="M35" s="29">
        <f t="shared" si="8"/>
        <v>213949920001</v>
      </c>
      <c r="N35" s="29">
        <f t="shared" si="8"/>
        <v>0</v>
      </c>
      <c r="O35" s="29">
        <f t="shared" si="8"/>
        <v>207381238508.76999</v>
      </c>
      <c r="P35" s="29">
        <f t="shared" si="8"/>
        <v>6568681492.2299995</v>
      </c>
      <c r="Q35" s="29">
        <f t="shared" si="8"/>
        <v>184288746579.90997</v>
      </c>
      <c r="R35" s="29">
        <f t="shared" si="8"/>
        <v>15705203893.150002</v>
      </c>
      <c r="S35" s="29">
        <f t="shared" si="8"/>
        <v>15603475529.500002</v>
      </c>
      <c r="T35" s="30">
        <f t="shared" si="0"/>
        <v>29661173421.090027</v>
      </c>
      <c r="U35" s="31">
        <f t="shared" si="1"/>
        <v>0.8613639424546109</v>
      </c>
      <c r="V35" s="31">
        <f t="shared" si="2"/>
        <v>7.3405981610446952E-2</v>
      </c>
      <c r="W35" s="32">
        <f t="shared" si="3"/>
        <v>7.2930504154556694E-2</v>
      </c>
    </row>
    <row r="36" spans="1:23" ht="22.5" customHeight="1" thickTop="1">
      <c r="A36" s="21" t="s">
        <v>77</v>
      </c>
      <c r="B36" s="22"/>
      <c r="C36" s="22"/>
      <c r="D36" s="22"/>
      <c r="E36" s="22"/>
      <c r="F36" s="21"/>
      <c r="G36" s="21"/>
      <c r="H36" s="21"/>
      <c r="I36" s="21"/>
      <c r="J36" s="21"/>
      <c r="K36" s="21"/>
      <c r="L36" s="21"/>
      <c r="M36" s="22"/>
      <c r="N36" s="22"/>
      <c r="O36" s="22"/>
      <c r="P36" s="22"/>
      <c r="Q36" s="22"/>
      <c r="T36" s="23"/>
      <c r="U36" s="2"/>
      <c r="V36" s="10"/>
      <c r="W36" s="10"/>
    </row>
    <row r="37" spans="1:23" ht="18" customHeight="1">
      <c r="A37" s="21" t="s">
        <v>78</v>
      </c>
      <c r="B37" s="22"/>
      <c r="C37" s="22"/>
      <c r="D37" s="22"/>
      <c r="E37" s="22"/>
      <c r="F37" s="21"/>
      <c r="G37" s="21"/>
      <c r="H37" s="21"/>
      <c r="I37" s="21"/>
      <c r="J37" s="21"/>
      <c r="K37" s="21"/>
      <c r="L37" s="21"/>
      <c r="M37" s="22"/>
      <c r="N37" s="22"/>
      <c r="O37" s="22"/>
      <c r="P37" s="22"/>
      <c r="Q37" s="22"/>
      <c r="T37" s="23"/>
      <c r="U37" s="2"/>
      <c r="V37" s="10"/>
      <c r="W37" s="10"/>
    </row>
    <row r="38" spans="1:23" ht="18" customHeight="1">
      <c r="A38" s="21" t="s">
        <v>79</v>
      </c>
      <c r="B38" s="22"/>
      <c r="C38" s="22"/>
      <c r="D38" s="22"/>
      <c r="E38" s="22"/>
      <c r="F38" s="21"/>
      <c r="G38" s="21"/>
      <c r="H38" s="21"/>
      <c r="I38" s="21"/>
      <c r="J38" s="21"/>
      <c r="K38" s="21"/>
      <c r="L38" s="21"/>
      <c r="M38" s="22"/>
      <c r="N38" s="22"/>
      <c r="O38" s="22"/>
      <c r="P38" s="22"/>
      <c r="Q38" s="22"/>
      <c r="T38" s="23"/>
      <c r="U38" s="2"/>
      <c r="V38" s="10"/>
      <c r="W38" s="10"/>
    </row>
    <row r="39" spans="1:23" ht="15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4"/>
      <c r="P39" s="24"/>
      <c r="Q39" s="5"/>
      <c r="R39" s="5"/>
      <c r="S39" s="5"/>
      <c r="T39" s="5"/>
      <c r="U39" s="10"/>
      <c r="V39" s="10"/>
      <c r="W39" s="10"/>
    </row>
    <row r="40" spans="1:23" ht="22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4"/>
      <c r="P40" s="24"/>
      <c r="Q40" s="5"/>
      <c r="R40" s="5"/>
      <c r="S40" s="5"/>
      <c r="T40" s="5"/>
      <c r="U40" s="10"/>
      <c r="V40" s="2"/>
      <c r="W40" s="2"/>
    </row>
    <row r="41" spans="1:23" ht="39.950000000000003" customHeight="1">
      <c r="U41" s="2"/>
      <c r="V41" s="2"/>
      <c r="W41" s="2"/>
    </row>
    <row r="42" spans="1:23" ht="39.950000000000003" customHeight="1">
      <c r="U42" s="2"/>
      <c r="V42" s="2"/>
      <c r="W42" s="2"/>
    </row>
    <row r="43" spans="1:23">
      <c r="U43" s="2"/>
      <c r="V43" s="2"/>
      <c r="W43" s="2"/>
    </row>
    <row r="44" spans="1:23">
      <c r="U44" s="2"/>
      <c r="V44" s="2"/>
      <c r="W44" s="2"/>
    </row>
  </sheetData>
  <mergeCells count="3">
    <mergeCell ref="A1:W1"/>
    <mergeCell ref="A2:W2"/>
    <mergeCell ref="A3:W3"/>
  </mergeCells>
  <printOptions horizontalCentered="1"/>
  <pageMargins left="0.98425196850393704" right="0" top="0.78740157480314965" bottom="0.78740157480314965" header="0.78740157480314965" footer="0.78740157480314965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INVERSION </vt:lpstr>
      <vt:lpstr>'GASTOS DE INVERSION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2017-06-07T20:48:11Z</cp:lastPrinted>
  <dcterms:created xsi:type="dcterms:W3CDTF">2017-06-01T13:00:31Z</dcterms:created>
  <dcterms:modified xsi:type="dcterms:W3CDTF">2017-06-07T20:53:15Z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