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MINCOMERCIO" sheetId="1" r:id="rId1"/>
  </sheets>
  <definedNames/>
  <calcPr fullCalcOnLoad="1"/>
</workbook>
</file>

<file path=xl/sharedStrings.xml><?xml version="1.0" encoding="utf-8"?>
<sst xmlns="http://schemas.openxmlformats.org/spreadsheetml/2006/main" count="75" uniqueCount="34">
  <si>
    <t xml:space="preserve">FUNCIONAMIENTO </t>
  </si>
  <si>
    <t>Gastos de Personal</t>
  </si>
  <si>
    <t xml:space="preserve">Gastos Generales </t>
  </si>
  <si>
    <t xml:space="preserve">INVERSION </t>
  </si>
  <si>
    <t>I</t>
  </si>
  <si>
    <t>II</t>
  </si>
  <si>
    <t>III.</t>
  </si>
  <si>
    <t>TOTAL  (I+II)</t>
  </si>
  <si>
    <t>CONCEPTO</t>
  </si>
  <si>
    <t>Transferencias Corrientes</t>
  </si>
  <si>
    <t>Transferencias Capital</t>
  </si>
  <si>
    <t>SECCION 35-01 MINISTERIO DE COMERCIO INDUSTRIA Y TURISMO</t>
  </si>
  <si>
    <t>APROPIACIÓN  VIGENTE($)</t>
  </si>
  <si>
    <t>APROPIACIÓN SIN COMPROMETER ($)</t>
  </si>
  <si>
    <t>OBL /APR (%)</t>
  </si>
  <si>
    <t>PAGO /APR   (%)</t>
  </si>
  <si>
    <t>COM /APR     (%)</t>
  </si>
  <si>
    <t>OBLIGACIONES        ($)</t>
  </si>
  <si>
    <t xml:space="preserve">   PAGOS                    ($)</t>
  </si>
  <si>
    <t>COMPROMISOS      ($)</t>
  </si>
  <si>
    <t>COMPROMISOS         ($)</t>
  </si>
  <si>
    <t xml:space="preserve">   PAGOS                   ($)</t>
  </si>
  <si>
    <t xml:space="preserve">   PAGOS                         ($)</t>
  </si>
  <si>
    <t>OBLIGACIONES      ($)</t>
  </si>
  <si>
    <t>OBLIGACIONES       ($)</t>
  </si>
  <si>
    <t>APROPIACIÓN INICIAL ($)</t>
  </si>
  <si>
    <t>Fuente :Sistema Integrado de Información Financiera SIIF Nación</t>
  </si>
  <si>
    <t xml:space="preserve">MINISTERIO DE COMERCIO INDUSTRIA Y TURISMO -  UNIDAD EJECUTORA 3501-01 GESTIÓN GENERAL </t>
  </si>
  <si>
    <t>MINISTERIO DE COMERCIO INDUSTRIA Y TURISMO - UNIDAD EJECUTORA 3501-02 DIRECCIÓN GENERAL DE COMERCIO EXTERIOR</t>
  </si>
  <si>
    <t>}</t>
  </si>
  <si>
    <t>INFORME DE EJECUCIÓN PRESUPUESTAL ACUMULADA MAYO 31 DE 2017</t>
  </si>
  <si>
    <t>APROPIACIÓN ADICIONADA ($)</t>
  </si>
  <si>
    <t>APROPIACIÓN REDUCIDA ($)</t>
  </si>
  <si>
    <t>GENERADO: JUNIO 01 DE 2017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</si>
</sst>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;[Red]0.00"/>
    <numFmt numFmtId="179" formatCode="0.000%"/>
    <numFmt numFmtId="180" formatCode="[$-240A]dddd\,\ dd&quot; de &quot;mmmm&quot; de &quot;yyyy"/>
    <numFmt numFmtId="181" formatCode="0_ ;[Red]\-0\ "/>
    <numFmt numFmtId="182" formatCode="0_ ;\-0\ "/>
    <numFmt numFmtId="183" formatCode="0;[Red]0"/>
    <numFmt numFmtId="184" formatCode="[$-240A]h:mm:ss\ AM/PM"/>
    <numFmt numFmtId="185" formatCode="#,##0_ ;\-#,##0\ "/>
    <numFmt numFmtId="186" formatCode="#,##0_ ;[Red]\-#,##0\ "/>
    <numFmt numFmtId="187" formatCode="0.00_ ;[Red]\-0.00\ "/>
    <numFmt numFmtId="188" formatCode="0.00_ ;\-0.00\ "/>
    <numFmt numFmtId="189" formatCode="#,##0;[Red]#,##0"/>
    <numFmt numFmtId="190" formatCode="&quot;$&quot;#,##0.00"/>
    <numFmt numFmtId="191" formatCode="#,##0.000000000000"/>
    <numFmt numFmtId="192" formatCode="[$-1240A]&quot;$&quot;\ #,##0.00;\(&quot;$&quot;\ #,##0.00\)"/>
  </numFmts>
  <fonts count="60">
    <font>
      <sz val="10"/>
      <name val="Arial"/>
      <family val="0"/>
    </font>
    <font>
      <sz val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 Narrow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11"/>
      <color theme="1" tint="0.04998999834060669"/>
      <name val="Arial"/>
      <family val="2"/>
    </font>
    <font>
      <b/>
      <sz val="11"/>
      <color theme="1" tint="0.04998999834060669"/>
      <name val="Arial Narrow"/>
      <family val="2"/>
    </font>
    <font>
      <b/>
      <sz val="11"/>
      <color theme="1" tint="0.04998999834060669"/>
      <name val="Arial"/>
      <family val="2"/>
    </font>
    <font>
      <b/>
      <sz val="9"/>
      <color theme="1" tint="0.04998999834060669"/>
      <name val="Arial"/>
      <family val="2"/>
    </font>
    <font>
      <sz val="9"/>
      <color theme="1" tint="0.0499899983406066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7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Continuous" vertical="center" wrapText="1"/>
    </xf>
    <xf numFmtId="4" fontId="3" fillId="0" borderId="0" xfId="0" applyNumberFormat="1" applyFont="1" applyBorder="1" applyAlignment="1">
      <alignment/>
    </xf>
    <xf numFmtId="4" fontId="2" fillId="0" borderId="0" xfId="0" applyNumberFormat="1" applyFont="1" applyAlignment="1">
      <alignment horizontal="centerContinuous" vertical="center" wrapText="1"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4" fontId="2" fillId="0" borderId="0" xfId="0" applyNumberFormat="1" applyFont="1" applyBorder="1" applyAlignment="1">
      <alignment horizontal="centerContinuous" vertical="center" wrapText="1"/>
    </xf>
    <xf numFmtId="4" fontId="1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10" fillId="0" borderId="1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4" fontId="7" fillId="33" borderId="10" xfId="0" applyNumberFormat="1" applyFont="1" applyFill="1" applyBorder="1" applyAlignment="1">
      <alignment horizontal="right" vertical="center" wrapText="1"/>
    </xf>
    <xf numFmtId="10" fontId="7" fillId="33" borderId="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10" fontId="7" fillId="0" borderId="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7" fillId="33" borderId="0" xfId="0" applyFont="1" applyFill="1" applyBorder="1" applyAlignment="1">
      <alignment horizontal="left" vertical="center"/>
    </xf>
    <xf numFmtId="4" fontId="7" fillId="33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4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192" fontId="54" fillId="0" borderId="0" xfId="0" applyNumberFormat="1" applyFont="1" applyFill="1" applyBorder="1" applyAlignment="1">
      <alignment horizontal="right" vertical="center" wrapText="1" readingOrder="1"/>
    </xf>
    <xf numFmtId="0" fontId="7" fillId="33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4" fillId="0" borderId="0" xfId="0" applyFont="1" applyAlignment="1">
      <alignment horizontal="centerContinuous" vertical="center" wrapText="1"/>
    </xf>
    <xf numFmtId="0" fontId="55" fillId="16" borderId="11" xfId="0" applyFont="1" applyFill="1" applyBorder="1" applyAlignment="1">
      <alignment/>
    </xf>
    <xf numFmtId="0" fontId="56" fillId="16" borderId="12" xfId="0" applyFont="1" applyFill="1" applyBorder="1" applyAlignment="1">
      <alignment horizontal="center" vertical="center"/>
    </xf>
    <xf numFmtId="4" fontId="56" fillId="16" borderId="12" xfId="0" applyNumberFormat="1" applyFont="1" applyFill="1" applyBorder="1" applyAlignment="1">
      <alignment horizontal="center" vertical="justify" wrapText="1"/>
    </xf>
    <xf numFmtId="0" fontId="56" fillId="16" borderId="12" xfId="0" applyFont="1" applyFill="1" applyBorder="1" applyAlignment="1">
      <alignment horizontal="center" vertical="justify" wrapText="1"/>
    </xf>
    <xf numFmtId="0" fontId="56" fillId="16" borderId="13" xfId="0" applyFont="1" applyFill="1" applyBorder="1" applyAlignment="1">
      <alignment horizontal="center" vertical="justify" wrapText="1"/>
    </xf>
    <xf numFmtId="0" fontId="57" fillId="16" borderId="12" xfId="0" applyFont="1" applyFill="1" applyBorder="1" applyAlignment="1">
      <alignment horizontal="center" vertical="justify" wrapText="1"/>
    </xf>
    <xf numFmtId="0" fontId="57" fillId="16" borderId="12" xfId="0" applyFont="1" applyFill="1" applyBorder="1" applyAlignment="1">
      <alignment horizontal="center" vertical="justify"/>
    </xf>
    <xf numFmtId="0" fontId="57" fillId="16" borderId="14" xfId="0" applyFont="1" applyFill="1" applyBorder="1" applyAlignment="1">
      <alignment horizontal="center" vertical="justify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33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5" fillId="33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/>
    </xf>
    <xf numFmtId="0" fontId="5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left" vertical="center"/>
    </xf>
    <xf numFmtId="4" fontId="7" fillId="33" borderId="18" xfId="0" applyNumberFormat="1" applyFont="1" applyFill="1" applyBorder="1" applyAlignment="1">
      <alignment horizontal="right" vertical="center" wrapText="1"/>
    </xf>
    <xf numFmtId="4" fontId="10" fillId="0" borderId="16" xfId="0" applyNumberFormat="1" applyFont="1" applyBorder="1" applyAlignment="1">
      <alignment/>
    </xf>
    <xf numFmtId="10" fontId="7" fillId="33" borderId="16" xfId="0" applyNumberFormat="1" applyFont="1" applyFill="1" applyBorder="1" applyAlignment="1">
      <alignment horizontal="right" vertical="center" wrapText="1"/>
    </xf>
    <xf numFmtId="10" fontId="7" fillId="0" borderId="16" xfId="0" applyNumberFormat="1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/>
    </xf>
    <xf numFmtId="0" fontId="7" fillId="33" borderId="18" xfId="0" applyFont="1" applyFill="1" applyBorder="1" applyAlignment="1">
      <alignment vertical="center"/>
    </xf>
    <xf numFmtId="4" fontId="7" fillId="33" borderId="19" xfId="0" applyNumberFormat="1" applyFont="1" applyFill="1" applyBorder="1" applyAlignment="1">
      <alignment horizontal="right" vertical="center" wrapText="1"/>
    </xf>
    <xf numFmtId="10" fontId="7" fillId="33" borderId="18" xfId="0" applyNumberFormat="1" applyFont="1" applyFill="1" applyBorder="1" applyAlignment="1">
      <alignment horizontal="right" vertical="center" wrapText="1"/>
    </xf>
    <xf numFmtId="10" fontId="7" fillId="33" borderId="20" xfId="0" applyNumberFormat="1" applyFont="1" applyFill="1" applyBorder="1" applyAlignment="1">
      <alignment horizontal="right" vertical="center" wrapText="1"/>
    </xf>
    <xf numFmtId="4" fontId="0" fillId="0" borderId="16" xfId="0" applyNumberFormat="1" applyFont="1" applyBorder="1" applyAlignment="1">
      <alignment/>
    </xf>
    <xf numFmtId="0" fontId="0" fillId="33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right" vertical="center" wrapText="1"/>
    </xf>
    <xf numFmtId="10" fontId="10" fillId="0" borderId="0" xfId="0" applyNumberFormat="1" applyFont="1" applyFill="1" applyBorder="1" applyAlignment="1">
      <alignment horizontal="right" vertical="center" wrapText="1"/>
    </xf>
    <xf numFmtId="10" fontId="10" fillId="0" borderId="16" xfId="0" applyNumberFormat="1" applyFont="1" applyFill="1" applyBorder="1" applyAlignment="1">
      <alignment horizontal="right" vertical="center" wrapText="1"/>
    </xf>
    <xf numFmtId="10" fontId="58" fillId="33" borderId="0" xfId="0" applyNumberFormat="1" applyFont="1" applyFill="1" applyBorder="1" applyAlignment="1">
      <alignment horizontal="right" vertical="center" wrapText="1"/>
    </xf>
    <xf numFmtId="10" fontId="59" fillId="0" borderId="0" xfId="0" applyNumberFormat="1" applyFont="1" applyFill="1" applyBorder="1" applyAlignment="1">
      <alignment horizontal="right" vertical="center" wrapText="1"/>
    </xf>
    <xf numFmtId="10" fontId="58" fillId="0" borderId="0" xfId="0" applyNumberFormat="1" applyFont="1" applyFill="1" applyBorder="1" applyAlignment="1">
      <alignment horizontal="right" vertical="center" wrapText="1"/>
    </xf>
    <xf numFmtId="10" fontId="58" fillId="33" borderId="18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PageLayoutView="0" workbookViewId="0" topLeftCell="A17">
      <selection activeCell="Q24" sqref="Q24"/>
    </sheetView>
  </sheetViews>
  <sheetFormatPr defaultColWidth="11.421875" defaultRowHeight="12.75"/>
  <cols>
    <col min="1" max="1" width="2.57421875" style="0" customWidth="1"/>
    <col min="2" max="2" width="23.421875" style="0" customWidth="1"/>
    <col min="3" max="5" width="17.28125" style="0" customWidth="1"/>
    <col min="6" max="7" width="17.140625" style="0" customWidth="1"/>
    <col min="8" max="9" width="16.7109375" style="0" customWidth="1"/>
    <col min="10" max="10" width="17.140625" style="0" customWidth="1"/>
    <col min="11" max="11" width="7.421875" style="0" customWidth="1"/>
    <col min="12" max="12" width="8.140625" style="0" customWidth="1"/>
    <col min="13" max="13" width="8.421875" style="0" customWidth="1"/>
    <col min="14" max="14" width="15.28125" style="0" bestFit="1" customWidth="1"/>
    <col min="16" max="16" width="16.421875" style="0" bestFit="1" customWidth="1"/>
  </cols>
  <sheetData>
    <row r="1" spans="1:13" ht="15">
      <c r="A1" s="76" t="s">
        <v>11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15">
      <c r="A2" s="76" t="s">
        <v>30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1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39" t="s">
        <v>33</v>
      </c>
      <c r="L3" s="39"/>
      <c r="M3" s="39"/>
    </row>
    <row r="4" spans="1:13" ht="46.5" customHeight="1" thickBot="1" thickTop="1">
      <c r="A4" s="40"/>
      <c r="B4" s="41" t="s">
        <v>8</v>
      </c>
      <c r="C4" s="42" t="s">
        <v>25</v>
      </c>
      <c r="D4" s="42" t="s">
        <v>31</v>
      </c>
      <c r="E4" s="42" t="s">
        <v>32</v>
      </c>
      <c r="F4" s="43" t="s">
        <v>12</v>
      </c>
      <c r="G4" s="43" t="s">
        <v>19</v>
      </c>
      <c r="H4" s="43" t="s">
        <v>17</v>
      </c>
      <c r="I4" s="43" t="s">
        <v>22</v>
      </c>
      <c r="J4" s="44" t="s">
        <v>13</v>
      </c>
      <c r="K4" s="45" t="s">
        <v>16</v>
      </c>
      <c r="L4" s="46" t="s">
        <v>14</v>
      </c>
      <c r="M4" s="47" t="s">
        <v>15</v>
      </c>
    </row>
    <row r="5" spans="1:13" ht="10.5" customHeight="1">
      <c r="A5" s="48"/>
      <c r="B5" s="3"/>
      <c r="C5" s="3"/>
      <c r="D5" s="3"/>
      <c r="E5" s="3"/>
      <c r="F5" s="2"/>
      <c r="G5" s="2"/>
      <c r="H5" s="2"/>
      <c r="I5" s="2"/>
      <c r="J5" s="9"/>
      <c r="K5" s="2"/>
      <c r="L5" s="2"/>
      <c r="M5" s="49"/>
    </row>
    <row r="6" spans="1:13" ht="23.25" customHeight="1">
      <c r="A6" s="50" t="s">
        <v>4</v>
      </c>
      <c r="B6" s="23" t="s">
        <v>0</v>
      </c>
      <c r="C6" s="24">
        <f aca="true" t="shared" si="0" ref="C6:E8">+C22+C37</f>
        <v>363025293333</v>
      </c>
      <c r="D6" s="24">
        <f t="shared" si="0"/>
        <v>6454780600</v>
      </c>
      <c r="E6" s="24">
        <f t="shared" si="0"/>
        <v>727390300</v>
      </c>
      <c r="F6" s="24">
        <f>SUM(F7:F10)</f>
        <v>368752683633</v>
      </c>
      <c r="G6" s="24">
        <f>SUM(G7:G10)</f>
        <v>275890054042.23</v>
      </c>
      <c r="H6" s="24">
        <f>SUM(H7:H10)</f>
        <v>114547476510.79001</v>
      </c>
      <c r="I6" s="24">
        <f>SUM(I7:I10)</f>
        <v>114526431594.79001</v>
      </c>
      <c r="J6" s="17">
        <f>+F6-G6</f>
        <v>92862629590.77002</v>
      </c>
      <c r="K6" s="72">
        <f>+G6/F6</f>
        <v>0.7481709728160479</v>
      </c>
      <c r="L6" s="72">
        <f>+H6/F6</f>
        <v>0.31063496374386534</v>
      </c>
      <c r="M6" s="58">
        <f>+I6/F6</f>
        <v>0.3105778932005607</v>
      </c>
    </row>
    <row r="7" spans="1:13" ht="21.75" customHeight="1">
      <c r="A7" s="51"/>
      <c r="B7" s="25" t="s">
        <v>1</v>
      </c>
      <c r="C7" s="26">
        <f t="shared" si="0"/>
        <v>51192693333</v>
      </c>
      <c r="D7" s="26">
        <f t="shared" si="0"/>
        <v>727390300</v>
      </c>
      <c r="E7" s="26">
        <f t="shared" si="0"/>
        <v>0</v>
      </c>
      <c r="F7" s="26">
        <f aca="true" t="shared" si="1" ref="F7:I8">+F23+F38</f>
        <v>51920083633</v>
      </c>
      <c r="G7" s="26">
        <f t="shared" si="1"/>
        <v>22368146889.19</v>
      </c>
      <c r="H7" s="26">
        <f t="shared" si="1"/>
        <v>16997770207.19</v>
      </c>
      <c r="I7" s="26">
        <f t="shared" si="1"/>
        <v>16976725291.19</v>
      </c>
      <c r="J7" s="69">
        <f>+F7-G7</f>
        <v>29551936743.81</v>
      </c>
      <c r="K7" s="73">
        <f>+G7/F7</f>
        <v>0.43081877616570285</v>
      </c>
      <c r="L7" s="73">
        <f>+H7/F7</f>
        <v>0.32738333642410294</v>
      </c>
      <c r="M7" s="71">
        <f>+I7/F7</f>
        <v>0.3269780035639181</v>
      </c>
    </row>
    <row r="8" spans="1:13" ht="24" customHeight="1">
      <c r="A8" s="51"/>
      <c r="B8" s="25" t="s">
        <v>2</v>
      </c>
      <c r="C8" s="26">
        <f t="shared" si="0"/>
        <v>23457500000</v>
      </c>
      <c r="D8" s="26">
        <f t="shared" si="0"/>
        <v>0</v>
      </c>
      <c r="E8" s="26">
        <f t="shared" si="0"/>
        <v>0</v>
      </c>
      <c r="F8" s="26">
        <f t="shared" si="1"/>
        <v>23457500000</v>
      </c>
      <c r="G8" s="26">
        <f t="shared" si="1"/>
        <v>19406504823.030003</v>
      </c>
      <c r="H8" s="26">
        <f t="shared" si="1"/>
        <v>13489066880.52</v>
      </c>
      <c r="I8" s="26">
        <f t="shared" si="1"/>
        <v>13489066880.52</v>
      </c>
      <c r="J8" s="69">
        <f>+F8-G8</f>
        <v>4050995176.9699974</v>
      </c>
      <c r="K8" s="73">
        <f>+G8/F8</f>
        <v>0.8273049055965044</v>
      </c>
      <c r="L8" s="73">
        <f>+H8/F8</f>
        <v>0.575042817031653</v>
      </c>
      <c r="M8" s="71">
        <f>+I8/F8</f>
        <v>0.575042817031653</v>
      </c>
    </row>
    <row r="9" spans="1:13" ht="25.5" customHeight="1">
      <c r="A9" s="51"/>
      <c r="B9" s="25" t="s">
        <v>9</v>
      </c>
      <c r="C9" s="26">
        <f aca="true" t="shared" si="2" ref="C9:I10">+C25</f>
        <v>89191477341</v>
      </c>
      <c r="D9" s="26">
        <f>+D25</f>
        <v>727390300</v>
      </c>
      <c r="E9" s="26">
        <f>+E25</f>
        <v>727390300</v>
      </c>
      <c r="F9" s="26">
        <f t="shared" si="2"/>
        <v>89191477341</v>
      </c>
      <c r="G9" s="26">
        <f t="shared" si="2"/>
        <v>34931779671.01</v>
      </c>
      <c r="H9" s="26">
        <f t="shared" si="2"/>
        <v>28111291115.08</v>
      </c>
      <c r="I9" s="26">
        <f t="shared" si="2"/>
        <v>28111291115.08</v>
      </c>
      <c r="J9" s="69">
        <f>+F9-G9</f>
        <v>54259697669.99</v>
      </c>
      <c r="K9" s="73">
        <f>+G9/F9</f>
        <v>0.39164930004979726</v>
      </c>
      <c r="L9" s="73">
        <f>+H9/F9</f>
        <v>0.31517911748006955</v>
      </c>
      <c r="M9" s="71">
        <f>+I9/F9</f>
        <v>0.31517911748006955</v>
      </c>
    </row>
    <row r="10" spans="1:14" ht="24.75" customHeight="1">
      <c r="A10" s="51"/>
      <c r="B10" s="25" t="s">
        <v>10</v>
      </c>
      <c r="C10" s="26">
        <f t="shared" si="2"/>
        <v>199183622659</v>
      </c>
      <c r="D10" s="26">
        <f>+D26</f>
        <v>5000000000</v>
      </c>
      <c r="E10" s="26">
        <f>+E26</f>
        <v>0</v>
      </c>
      <c r="F10" s="26">
        <f t="shared" si="2"/>
        <v>204183622659</v>
      </c>
      <c r="G10" s="26">
        <f t="shared" si="2"/>
        <v>199183622659</v>
      </c>
      <c r="H10" s="26">
        <f t="shared" si="2"/>
        <v>55949348308</v>
      </c>
      <c r="I10" s="26">
        <f t="shared" si="2"/>
        <v>55949348308</v>
      </c>
      <c r="J10" s="69">
        <f>+F10-G10</f>
        <v>5000000000</v>
      </c>
      <c r="K10" s="73">
        <f>+G10/F10</f>
        <v>0.9755122377843676</v>
      </c>
      <c r="L10" s="73">
        <f>+H10/F10</f>
        <v>0.27401486749717957</v>
      </c>
      <c r="M10" s="71">
        <f>+I10/F10</f>
        <v>0.27401486749717957</v>
      </c>
      <c r="N10" s="1"/>
    </row>
    <row r="11" spans="1:13" ht="6.75" customHeight="1">
      <c r="A11" s="51"/>
      <c r="B11" s="27"/>
      <c r="C11" s="26"/>
      <c r="D11" s="26"/>
      <c r="E11" s="26"/>
      <c r="F11" s="26"/>
      <c r="G11" s="26"/>
      <c r="H11" s="26"/>
      <c r="I11" s="26"/>
      <c r="J11" s="19"/>
      <c r="K11" s="20"/>
      <c r="L11" s="74"/>
      <c r="M11" s="59"/>
    </row>
    <row r="12" spans="1:13" ht="37.5" customHeight="1">
      <c r="A12" s="52" t="s">
        <v>5</v>
      </c>
      <c r="B12" s="23" t="s">
        <v>3</v>
      </c>
      <c r="C12" s="24">
        <f aca="true" t="shared" si="3" ref="C12:I12">+C28+C41</f>
        <v>192599920000</v>
      </c>
      <c r="D12" s="24">
        <f t="shared" si="3"/>
        <v>42700000002</v>
      </c>
      <c r="E12" s="24">
        <f t="shared" si="3"/>
        <v>21350000001</v>
      </c>
      <c r="F12" s="24">
        <f t="shared" si="3"/>
        <v>213949920001</v>
      </c>
      <c r="G12" s="24">
        <f t="shared" si="3"/>
        <v>184288746579.91</v>
      </c>
      <c r="H12" s="24">
        <f t="shared" si="3"/>
        <v>15705203893.15</v>
      </c>
      <c r="I12" s="24">
        <f t="shared" si="3"/>
        <v>15603475529.5</v>
      </c>
      <c r="J12" s="17">
        <f>+F12-G12</f>
        <v>29661173421.089996</v>
      </c>
      <c r="K12" s="72">
        <f>+G12/F12</f>
        <v>0.861363942454611</v>
      </c>
      <c r="L12" s="72">
        <f>+H12/F12</f>
        <v>0.07340598161044694</v>
      </c>
      <c r="M12" s="58">
        <f>+I12/F12</f>
        <v>0.07293050415455668</v>
      </c>
    </row>
    <row r="13" spans="1:14" ht="11.25" customHeight="1">
      <c r="A13" s="53"/>
      <c r="B13" s="28"/>
      <c r="C13" s="29"/>
      <c r="D13" s="29"/>
      <c r="E13" s="29"/>
      <c r="F13" s="30"/>
      <c r="G13" s="30"/>
      <c r="H13" s="30"/>
      <c r="I13" s="30"/>
      <c r="J13" s="19"/>
      <c r="K13" s="20"/>
      <c r="L13" s="20"/>
      <c r="M13" s="59"/>
      <c r="N13" s="10"/>
    </row>
    <row r="14" spans="1:13" ht="19.5" customHeight="1" thickBot="1">
      <c r="A14" s="54" t="s">
        <v>6</v>
      </c>
      <c r="B14" s="55" t="s">
        <v>7</v>
      </c>
      <c r="C14" s="56">
        <f>+C30+C43</f>
        <v>555625213333</v>
      </c>
      <c r="D14" s="56">
        <f>+D30+D43</f>
        <v>49154780602</v>
      </c>
      <c r="E14" s="56">
        <f>+E30+E43</f>
        <v>22077390301</v>
      </c>
      <c r="F14" s="56">
        <f>+F6+F12</f>
        <v>582702603634</v>
      </c>
      <c r="G14" s="56">
        <f>+G6+G12</f>
        <v>460178800622.14</v>
      </c>
      <c r="H14" s="56">
        <f>+H6+H12</f>
        <v>130252680403.94</v>
      </c>
      <c r="I14" s="56">
        <f>+I6+I12</f>
        <v>130129907124.29001</v>
      </c>
      <c r="J14" s="62">
        <f>+F14-G14</f>
        <v>122523803011.85999</v>
      </c>
      <c r="K14" s="75">
        <f>+G14/F14</f>
        <v>0.7897318421991845</v>
      </c>
      <c r="L14" s="75">
        <f>+H14/F14</f>
        <v>0.2235320034467406</v>
      </c>
      <c r="M14" s="64">
        <f>+I14/F14</f>
        <v>0.22332130715177928</v>
      </c>
    </row>
    <row r="15" spans="3:13" ht="9.75" customHeight="1" thickTop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2.75">
      <c r="A16" s="76" t="s">
        <v>27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</row>
    <row r="17" spans="1:13" ht="15" customHeight="1">
      <c r="A17" s="76" t="s">
        <v>30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18" spans="1:13" ht="11.25" customHeight="1" hidden="1" thickBot="1">
      <c r="A18" s="5"/>
      <c r="B18" s="5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3:13" ht="28.5" customHeight="1" thickBot="1">
      <c r="C19" s="1"/>
      <c r="D19" s="1"/>
      <c r="E19" s="1"/>
      <c r="F19" s="1"/>
      <c r="G19" s="1"/>
      <c r="H19" s="1"/>
      <c r="I19" s="4"/>
      <c r="J19" s="12"/>
      <c r="K19" s="39" t="s">
        <v>33</v>
      </c>
      <c r="L19" s="39"/>
      <c r="M19" s="39"/>
    </row>
    <row r="20" spans="1:13" ht="48.75" customHeight="1" thickBot="1" thickTop="1">
      <c r="A20" s="40"/>
      <c r="B20" s="41" t="s">
        <v>8</v>
      </c>
      <c r="C20" s="42" t="s">
        <v>25</v>
      </c>
      <c r="D20" s="42" t="s">
        <v>31</v>
      </c>
      <c r="E20" s="42" t="s">
        <v>32</v>
      </c>
      <c r="F20" s="42" t="s">
        <v>12</v>
      </c>
      <c r="G20" s="42" t="s">
        <v>19</v>
      </c>
      <c r="H20" s="42" t="s">
        <v>23</v>
      </c>
      <c r="I20" s="42" t="s">
        <v>18</v>
      </c>
      <c r="J20" s="44" t="s">
        <v>13</v>
      </c>
      <c r="K20" s="45" t="s">
        <v>16</v>
      </c>
      <c r="L20" s="46" t="s">
        <v>14</v>
      </c>
      <c r="M20" s="47" t="s">
        <v>15</v>
      </c>
    </row>
    <row r="21" spans="1:16" ht="13.5" customHeight="1">
      <c r="A21" s="48"/>
      <c r="B21" s="3"/>
      <c r="C21" s="6"/>
      <c r="D21" s="6"/>
      <c r="E21" s="6"/>
      <c r="F21" s="8"/>
      <c r="G21" s="8"/>
      <c r="H21" s="8"/>
      <c r="I21" s="8"/>
      <c r="J21" s="15"/>
      <c r="K21" s="16"/>
      <c r="L21" s="16"/>
      <c r="M21" s="57"/>
      <c r="P21" s="1"/>
    </row>
    <row r="22" spans="1:13" ht="19.5" customHeight="1">
      <c r="A22" s="50" t="s">
        <v>4</v>
      </c>
      <c r="B22" s="35" t="s">
        <v>0</v>
      </c>
      <c r="C22" s="24">
        <f aca="true" t="shared" si="4" ref="C22:I22">SUM(C23:C26)</f>
        <v>349787660000</v>
      </c>
      <c r="D22" s="24">
        <f t="shared" si="4"/>
        <v>6454780600</v>
      </c>
      <c r="E22" s="24">
        <f t="shared" si="4"/>
        <v>727390300</v>
      </c>
      <c r="F22" s="24">
        <f t="shared" si="4"/>
        <v>355515050300</v>
      </c>
      <c r="G22" s="24">
        <f t="shared" si="4"/>
        <v>270811856932.97</v>
      </c>
      <c r="H22" s="24">
        <f t="shared" si="4"/>
        <v>110450500710.04001</v>
      </c>
      <c r="I22" s="24">
        <f t="shared" si="4"/>
        <v>110429455794.04001</v>
      </c>
      <c r="J22" s="17">
        <f>+F22-G22</f>
        <v>84703193367.03</v>
      </c>
      <c r="K22" s="18">
        <f>+G22/F22</f>
        <v>0.7617451264143289</v>
      </c>
      <c r="L22" s="18">
        <f>+H22/F22</f>
        <v>0.3106774259397367</v>
      </c>
      <c r="M22" s="58">
        <f>+I22/F22</f>
        <v>0.3106182303698663</v>
      </c>
    </row>
    <row r="23" spans="1:13" ht="19.5" customHeight="1">
      <c r="A23" s="51"/>
      <c r="B23" s="36" t="s">
        <v>1</v>
      </c>
      <c r="C23" s="26">
        <v>39677210000</v>
      </c>
      <c r="D23" s="26">
        <v>727390300</v>
      </c>
      <c r="E23" s="26">
        <v>0</v>
      </c>
      <c r="F23" s="26">
        <v>40404600300</v>
      </c>
      <c r="G23" s="26">
        <v>18725594648.92</v>
      </c>
      <c r="H23" s="26">
        <v>13415252078.92</v>
      </c>
      <c r="I23" s="26">
        <v>13394207162.92</v>
      </c>
      <c r="J23" s="69">
        <f>+F23-G23</f>
        <v>21679005651.08</v>
      </c>
      <c r="K23" s="70">
        <f>+G23/F23</f>
        <v>0.463452045308811</v>
      </c>
      <c r="L23" s="70">
        <f>+H23/F23</f>
        <v>0.33202288797100166</v>
      </c>
      <c r="M23" s="71">
        <f>+I23/F23</f>
        <v>0.3315020335177032</v>
      </c>
    </row>
    <row r="24" spans="1:13" ht="19.5" customHeight="1">
      <c r="A24" s="51"/>
      <c r="B24" s="36" t="s">
        <v>2</v>
      </c>
      <c r="C24" s="26">
        <v>21735350000</v>
      </c>
      <c r="D24" s="26">
        <v>0</v>
      </c>
      <c r="E24" s="26">
        <v>0</v>
      </c>
      <c r="F24" s="26">
        <v>21735350000</v>
      </c>
      <c r="G24" s="26">
        <v>17970859954.04</v>
      </c>
      <c r="H24" s="26">
        <v>12974609208.04</v>
      </c>
      <c r="I24" s="26">
        <v>12974609208.04</v>
      </c>
      <c r="J24" s="69">
        <f>+F24-G24</f>
        <v>3764490045.959999</v>
      </c>
      <c r="K24" s="70">
        <f>+G24/F24</f>
        <v>0.8268033389864898</v>
      </c>
      <c r="L24" s="70">
        <f>+H24/F24</f>
        <v>0.5969358307108007</v>
      </c>
      <c r="M24" s="71">
        <f>+I24/F24</f>
        <v>0.5969358307108007</v>
      </c>
    </row>
    <row r="25" spans="1:13" ht="19.5" customHeight="1">
      <c r="A25" s="51"/>
      <c r="B25" s="36" t="s">
        <v>9</v>
      </c>
      <c r="C25" s="26">
        <v>89191477341</v>
      </c>
      <c r="D25" s="26">
        <v>727390300</v>
      </c>
      <c r="E25" s="26">
        <v>727390300</v>
      </c>
      <c r="F25" s="26">
        <v>89191477341</v>
      </c>
      <c r="G25" s="26">
        <v>34931779671.01</v>
      </c>
      <c r="H25" s="26">
        <v>28111291115.08</v>
      </c>
      <c r="I25" s="26">
        <v>28111291115.08</v>
      </c>
      <c r="J25" s="69">
        <f>+F25-G25</f>
        <v>54259697669.99</v>
      </c>
      <c r="K25" s="70">
        <f>+G25/F25</f>
        <v>0.39164930004979726</v>
      </c>
      <c r="L25" s="70">
        <f>+H25/F25</f>
        <v>0.31517911748006955</v>
      </c>
      <c r="M25" s="71">
        <f>+I25/F25</f>
        <v>0.31517911748006955</v>
      </c>
    </row>
    <row r="26" spans="1:13" ht="19.5" customHeight="1">
      <c r="A26" s="51"/>
      <c r="B26" s="36" t="s">
        <v>10</v>
      </c>
      <c r="C26" s="26">
        <v>199183622659</v>
      </c>
      <c r="D26" s="26">
        <v>5000000000</v>
      </c>
      <c r="E26" s="26">
        <v>0</v>
      </c>
      <c r="F26" s="26">
        <v>204183622659</v>
      </c>
      <c r="G26" s="26">
        <v>199183622659</v>
      </c>
      <c r="H26" s="26">
        <v>55949348308</v>
      </c>
      <c r="I26" s="26">
        <v>55949348308</v>
      </c>
      <c r="J26" s="69">
        <f>+F26-G26</f>
        <v>5000000000</v>
      </c>
      <c r="K26" s="70">
        <f>+G26/F26</f>
        <v>0.9755122377843676</v>
      </c>
      <c r="L26" s="70">
        <f>+H26/F26</f>
        <v>0.27401486749717957</v>
      </c>
      <c r="M26" s="71">
        <f>+I26/F26</f>
        <v>0.27401486749717957</v>
      </c>
    </row>
    <row r="27" spans="1:13" ht="8.25" customHeight="1">
      <c r="A27" s="51"/>
      <c r="B27" s="37"/>
      <c r="C27" s="26"/>
      <c r="D27" s="26"/>
      <c r="E27" s="26"/>
      <c r="F27" s="26"/>
      <c r="G27" s="26"/>
      <c r="H27" s="26"/>
      <c r="I27" s="26"/>
      <c r="J27" s="19"/>
      <c r="K27" s="20"/>
      <c r="L27" s="20"/>
      <c r="M27" s="59"/>
    </row>
    <row r="28" spans="1:13" ht="19.5" customHeight="1">
      <c r="A28" s="52" t="s">
        <v>5</v>
      </c>
      <c r="B28" s="35" t="s">
        <v>3</v>
      </c>
      <c r="C28" s="24">
        <v>188620000000</v>
      </c>
      <c r="D28" s="24">
        <v>42700000002</v>
      </c>
      <c r="E28" s="24">
        <v>21350000001</v>
      </c>
      <c r="F28" s="24">
        <v>209970000001</v>
      </c>
      <c r="G28" s="24">
        <v>181311644451.22</v>
      </c>
      <c r="H28" s="24">
        <v>14579498901.15</v>
      </c>
      <c r="I28" s="24">
        <v>14477770537.5</v>
      </c>
      <c r="J28" s="17">
        <f>+F28-G28</f>
        <v>28658355549.78</v>
      </c>
      <c r="K28" s="18">
        <f>+G28/F28</f>
        <v>0.8635121419743605</v>
      </c>
      <c r="L28" s="18">
        <f>+H28/F28</f>
        <v>0.06943610468676746</v>
      </c>
      <c r="M28" s="58">
        <f>+I28/F28</f>
        <v>0.06895161469462803</v>
      </c>
    </row>
    <row r="29" spans="1:13" ht="10.5" customHeight="1">
      <c r="A29" s="60"/>
      <c r="B29" s="38"/>
      <c r="C29" s="29"/>
      <c r="D29" s="29"/>
      <c r="E29" s="29"/>
      <c r="F29" s="29"/>
      <c r="G29" s="29" t="s">
        <v>29</v>
      </c>
      <c r="H29" s="29"/>
      <c r="I29" s="29"/>
      <c r="J29" s="19"/>
      <c r="K29" s="20"/>
      <c r="L29" s="20"/>
      <c r="M29" s="59"/>
    </row>
    <row r="30" spans="1:13" ht="19.5" customHeight="1" thickBot="1">
      <c r="A30" s="54" t="s">
        <v>6</v>
      </c>
      <c r="B30" s="61" t="s">
        <v>7</v>
      </c>
      <c r="C30" s="56">
        <f aca="true" t="shared" si="5" ref="C30:I30">+C22+C28</f>
        <v>538407660000</v>
      </c>
      <c r="D30" s="56">
        <f t="shared" si="5"/>
        <v>49154780602</v>
      </c>
      <c r="E30" s="56">
        <f t="shared" si="5"/>
        <v>22077390301</v>
      </c>
      <c r="F30" s="56">
        <f t="shared" si="5"/>
        <v>565485050301</v>
      </c>
      <c r="G30" s="56">
        <f t="shared" si="5"/>
        <v>452123501384.19</v>
      </c>
      <c r="H30" s="56">
        <f t="shared" si="5"/>
        <v>125029999611.19</v>
      </c>
      <c r="I30" s="56">
        <f t="shared" si="5"/>
        <v>124907226331.54001</v>
      </c>
      <c r="J30" s="62">
        <f>+F30-G30</f>
        <v>113361548916.81</v>
      </c>
      <c r="K30" s="63">
        <f>+G30/F30</f>
        <v>0.7995321912463129</v>
      </c>
      <c r="L30" s="63">
        <f>+H30/F30</f>
        <v>0.22110221931532625</v>
      </c>
      <c r="M30" s="64">
        <f>+I30/F30</f>
        <v>0.22088510786457324</v>
      </c>
    </row>
    <row r="31" spans="3:13" ht="13.5" thickTop="1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>
      <c r="A32" s="76" t="s">
        <v>28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</row>
    <row r="33" spans="1:13" ht="12.75">
      <c r="A33" s="76" t="s">
        <v>30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</row>
    <row r="34" spans="1:13" ht="23.25" customHeight="1" thickBot="1">
      <c r="A34" s="5"/>
      <c r="B34" s="5"/>
      <c r="C34" s="7"/>
      <c r="D34" s="7"/>
      <c r="E34" s="7"/>
      <c r="F34" s="7"/>
      <c r="G34" s="7"/>
      <c r="H34" s="7"/>
      <c r="I34" s="7"/>
      <c r="J34" s="11"/>
      <c r="K34" s="39" t="s">
        <v>33</v>
      </c>
      <c r="L34" s="39"/>
      <c r="M34" s="39"/>
    </row>
    <row r="35" spans="1:13" ht="54" customHeight="1" thickBot="1" thickTop="1">
      <c r="A35" s="40"/>
      <c r="B35" s="41" t="s">
        <v>8</v>
      </c>
      <c r="C35" s="42" t="s">
        <v>25</v>
      </c>
      <c r="D35" s="42" t="s">
        <v>31</v>
      </c>
      <c r="E35" s="42" t="s">
        <v>32</v>
      </c>
      <c r="F35" s="42" t="s">
        <v>12</v>
      </c>
      <c r="G35" s="42" t="s">
        <v>20</v>
      </c>
      <c r="H35" s="42" t="s">
        <v>24</v>
      </c>
      <c r="I35" s="42" t="s">
        <v>21</v>
      </c>
      <c r="J35" s="44" t="s">
        <v>13</v>
      </c>
      <c r="K35" s="45" t="s">
        <v>16</v>
      </c>
      <c r="L35" s="46" t="s">
        <v>14</v>
      </c>
      <c r="M35" s="47" t="s">
        <v>15</v>
      </c>
    </row>
    <row r="36" spans="1:13" ht="12" customHeight="1">
      <c r="A36" s="48"/>
      <c r="B36" s="3"/>
      <c r="C36" s="6"/>
      <c r="D36" s="6"/>
      <c r="E36" s="6"/>
      <c r="F36" s="8"/>
      <c r="G36" s="8"/>
      <c r="H36" s="8"/>
      <c r="I36" s="8"/>
      <c r="J36" s="21"/>
      <c r="K36" s="22"/>
      <c r="L36" s="22"/>
      <c r="M36" s="65"/>
    </row>
    <row r="37" spans="1:13" ht="19.5" customHeight="1">
      <c r="A37" s="66" t="s">
        <v>4</v>
      </c>
      <c r="B37" s="32" t="s">
        <v>0</v>
      </c>
      <c r="C37" s="24">
        <f>SUM(C38:C39)</f>
        <v>13237633333</v>
      </c>
      <c r="D37" s="24">
        <f>+D38+D39</f>
        <v>0</v>
      </c>
      <c r="E37" s="24">
        <f>+E38+E39</f>
        <v>0</v>
      </c>
      <c r="F37" s="24">
        <f>SUM(F38:F39)</f>
        <v>13237633333</v>
      </c>
      <c r="G37" s="24">
        <f>SUM(G38:G39)</f>
        <v>5078197109.26</v>
      </c>
      <c r="H37" s="24">
        <f>SUM(H38:H39)</f>
        <v>4096975800.75</v>
      </c>
      <c r="I37" s="24">
        <f>SUM(I38:I39)</f>
        <v>4096975800.75</v>
      </c>
      <c r="J37" s="17">
        <f>+F37-G37</f>
        <v>8159436223.74</v>
      </c>
      <c r="K37" s="18">
        <f>+G37/F37</f>
        <v>0.3836182028550828</v>
      </c>
      <c r="L37" s="18">
        <f>+H37/F37</f>
        <v>0.3094945824293742</v>
      </c>
      <c r="M37" s="58">
        <f>+I37/F37</f>
        <v>0.3094945824293742</v>
      </c>
    </row>
    <row r="38" spans="1:13" ht="19.5" customHeight="1">
      <c r="A38" s="67"/>
      <c r="B38" s="25" t="s">
        <v>1</v>
      </c>
      <c r="C38" s="26">
        <v>11515483333</v>
      </c>
      <c r="D38" s="26">
        <v>0</v>
      </c>
      <c r="E38" s="26">
        <v>0</v>
      </c>
      <c r="F38" s="26">
        <v>11515483333</v>
      </c>
      <c r="G38" s="26">
        <v>3642552240.27</v>
      </c>
      <c r="H38" s="26">
        <v>3582518128.27</v>
      </c>
      <c r="I38" s="26">
        <v>3582518128.27</v>
      </c>
      <c r="J38" s="69">
        <f>+F38-G38</f>
        <v>7872931092.73</v>
      </c>
      <c r="K38" s="70">
        <f>+G38/F38</f>
        <v>0.3163177901383881</v>
      </c>
      <c r="L38" s="70">
        <f>+H38/F38</f>
        <v>0.31110445169101614</v>
      </c>
      <c r="M38" s="71">
        <f>+I38/F38</f>
        <v>0.31110445169101614</v>
      </c>
    </row>
    <row r="39" spans="1:13" ht="19.5" customHeight="1">
      <c r="A39" s="67"/>
      <c r="B39" s="25" t="s">
        <v>2</v>
      </c>
      <c r="C39" s="26">
        <v>1722150000</v>
      </c>
      <c r="D39" s="26">
        <v>0</v>
      </c>
      <c r="E39" s="26">
        <v>0</v>
      </c>
      <c r="F39" s="26">
        <v>1722150000</v>
      </c>
      <c r="G39" s="26">
        <v>1435644868.99</v>
      </c>
      <c r="H39" s="26">
        <v>514457672.48</v>
      </c>
      <c r="I39" s="26">
        <v>514457672.48</v>
      </c>
      <c r="J39" s="69">
        <f>+F39-G39</f>
        <v>286505131.01</v>
      </c>
      <c r="K39" s="70">
        <f>+G39/F39</f>
        <v>0.8336352054060332</v>
      </c>
      <c r="L39" s="70">
        <f>+H39/F39</f>
        <v>0.2987298855964928</v>
      </c>
      <c r="M39" s="71">
        <f>+I39/F39</f>
        <v>0.2987298855964928</v>
      </c>
    </row>
    <row r="40" spans="1:13" ht="9" customHeight="1">
      <c r="A40" s="51"/>
      <c r="B40" s="33"/>
      <c r="C40" s="26"/>
      <c r="D40" s="26"/>
      <c r="E40" s="26"/>
      <c r="F40" s="26"/>
      <c r="G40" s="26"/>
      <c r="H40" s="26"/>
      <c r="I40" s="26"/>
      <c r="J40" s="19"/>
      <c r="K40" s="20"/>
      <c r="L40" s="20"/>
      <c r="M40" s="59"/>
    </row>
    <row r="41" spans="1:13" ht="19.5" customHeight="1">
      <c r="A41" s="66" t="s">
        <v>5</v>
      </c>
      <c r="B41" s="23" t="s">
        <v>3</v>
      </c>
      <c r="C41" s="24">
        <v>3979920000</v>
      </c>
      <c r="D41" s="24">
        <v>0</v>
      </c>
      <c r="E41" s="24">
        <v>0</v>
      </c>
      <c r="F41" s="24">
        <v>3979920000</v>
      </c>
      <c r="G41" s="24">
        <v>2977102128.69</v>
      </c>
      <c r="H41" s="24">
        <v>1125704992</v>
      </c>
      <c r="I41" s="24">
        <v>1125704992</v>
      </c>
      <c r="J41" s="17">
        <f>+F41-G41</f>
        <v>1002817871.31</v>
      </c>
      <c r="K41" s="18">
        <f>+G41/F41</f>
        <v>0.7480306460154978</v>
      </c>
      <c r="L41" s="18">
        <f>+H41/F41</f>
        <v>0.2828461356007156</v>
      </c>
      <c r="M41" s="58">
        <f>+I41/F41</f>
        <v>0.2828461356007156</v>
      </c>
    </row>
    <row r="42" spans="1:13" ht="9.75" customHeight="1">
      <c r="A42" s="53"/>
      <c r="B42" s="34"/>
      <c r="C42" s="30"/>
      <c r="D42" s="30"/>
      <c r="E42" s="30"/>
      <c r="F42" s="30"/>
      <c r="G42" s="30"/>
      <c r="H42" s="30"/>
      <c r="I42" s="30"/>
      <c r="J42" s="19"/>
      <c r="K42" s="20"/>
      <c r="L42" s="20"/>
      <c r="M42" s="59"/>
    </row>
    <row r="43" spans="1:13" ht="19.5" customHeight="1" thickBot="1">
      <c r="A43" s="68" t="s">
        <v>6</v>
      </c>
      <c r="B43" s="55" t="s">
        <v>7</v>
      </c>
      <c r="C43" s="56">
        <f aca="true" t="shared" si="6" ref="C43:I43">+C37+C41</f>
        <v>17217553333</v>
      </c>
      <c r="D43" s="56">
        <f t="shared" si="6"/>
        <v>0</v>
      </c>
      <c r="E43" s="56">
        <f t="shared" si="6"/>
        <v>0</v>
      </c>
      <c r="F43" s="56">
        <f t="shared" si="6"/>
        <v>17217553333</v>
      </c>
      <c r="G43" s="56">
        <f t="shared" si="6"/>
        <v>8055299237.950001</v>
      </c>
      <c r="H43" s="56">
        <f t="shared" si="6"/>
        <v>5222680792.75</v>
      </c>
      <c r="I43" s="56">
        <f t="shared" si="6"/>
        <v>5222680792.75</v>
      </c>
      <c r="J43" s="62">
        <f>+F43-G43</f>
        <v>9162254095.05</v>
      </c>
      <c r="K43" s="63">
        <f>+G43/F43</f>
        <v>0.467853886214531</v>
      </c>
      <c r="L43" s="63">
        <f>+H43/F43</f>
        <v>0.3033346661827936</v>
      </c>
      <c r="M43" s="64">
        <f>+I43/F43</f>
        <v>0.3033346661827936</v>
      </c>
    </row>
    <row r="44" spans="3:5" ht="13.5" thickTop="1">
      <c r="C44" s="1"/>
      <c r="D44" s="1"/>
      <c r="E44" s="1"/>
    </row>
    <row r="45" spans="2:13" ht="12.75">
      <c r="B45" s="13" t="s">
        <v>26</v>
      </c>
      <c r="C45" s="13"/>
      <c r="D45" s="13"/>
      <c r="E45" s="13"/>
      <c r="F45" s="13"/>
      <c r="G45" s="31"/>
      <c r="H45" s="31"/>
      <c r="I45" s="31"/>
      <c r="J45" s="14"/>
      <c r="K45" s="14"/>
      <c r="L45" s="4"/>
      <c r="M45" s="4"/>
    </row>
    <row r="46" spans="2:11" ht="12.75"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2:11" ht="12.75"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2:11" ht="12.75"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50" ht="12.75">
      <c r="J50" s="14"/>
    </row>
    <row r="51" ht="12.75">
      <c r="J51" s="14"/>
    </row>
    <row r="52" ht="12.75">
      <c r="J52" s="1"/>
    </row>
  </sheetData>
  <sheetProtection/>
  <mergeCells count="6">
    <mergeCell ref="A2:M2"/>
    <mergeCell ref="A1:M1"/>
    <mergeCell ref="A16:M16"/>
    <mergeCell ref="A17:M17"/>
    <mergeCell ref="A33:M33"/>
    <mergeCell ref="A32:M32"/>
  </mergeCells>
  <printOptions horizontalCentered="1"/>
  <pageMargins left="0.5905511811023623" right="0" top="0.7874015748031497" bottom="0" header="0" footer="0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tecadm08</dc:creator>
  <cp:keywords/>
  <dc:description/>
  <cp:lastModifiedBy>Maria del Carmen Moreno Moscoso</cp:lastModifiedBy>
  <cp:lastPrinted>2017-06-07T20:20:24Z</cp:lastPrinted>
  <dcterms:created xsi:type="dcterms:W3CDTF">2011-02-09T13:24:23Z</dcterms:created>
  <dcterms:modified xsi:type="dcterms:W3CDTF">2017-06-07T21:09:47Z</dcterms:modified>
  <cp:category/>
  <cp:version/>
  <cp:contentType/>
  <cp:contentStatus/>
</cp:coreProperties>
</file>