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7\WEB\JULIO\PDF\"/>
    </mc:Choice>
  </mc:AlternateContent>
  <bookViews>
    <workbookView xWindow="240" yWindow="120" windowWidth="18060" windowHeight="7050"/>
  </bookViews>
  <sheets>
    <sheet name="GESTIÓN GENERAL " sheetId="1" r:id="rId1"/>
  </sheets>
  <definedNames>
    <definedName name="_xlnm.Print_Titles" localSheetId="0">'GESTIÓN GENERAL '!$5:$5</definedName>
  </definedNames>
  <calcPr calcId="152511"/>
</workbook>
</file>

<file path=xl/calcChain.xml><?xml version="1.0" encoding="utf-8"?>
<calcChain xmlns="http://schemas.openxmlformats.org/spreadsheetml/2006/main">
  <c r="V67" i="1" l="1"/>
  <c r="U67" i="1"/>
  <c r="T67" i="1"/>
  <c r="S67" i="1"/>
  <c r="V66" i="1"/>
  <c r="U66" i="1"/>
  <c r="T66" i="1"/>
  <c r="S66" i="1"/>
  <c r="V65" i="1"/>
  <c r="U65" i="1"/>
  <c r="T65" i="1"/>
  <c r="S65" i="1"/>
  <c r="V64" i="1"/>
  <c r="U64" i="1"/>
  <c r="T64" i="1"/>
  <c r="S64" i="1"/>
  <c r="V63" i="1"/>
  <c r="U63" i="1"/>
  <c r="T63" i="1"/>
  <c r="S63" i="1"/>
  <c r="V62" i="1"/>
  <c r="U62" i="1"/>
  <c r="T62" i="1"/>
  <c r="S62" i="1"/>
  <c r="S61" i="1"/>
  <c r="V60" i="1"/>
  <c r="U60" i="1"/>
  <c r="T60" i="1"/>
  <c r="S60" i="1"/>
  <c r="V59" i="1"/>
  <c r="U59" i="1"/>
  <c r="T59" i="1"/>
  <c r="S59" i="1"/>
  <c r="V58" i="1"/>
  <c r="U58" i="1"/>
  <c r="T58" i="1"/>
  <c r="S58" i="1"/>
  <c r="V57" i="1"/>
  <c r="U57" i="1"/>
  <c r="T57" i="1"/>
  <c r="S57" i="1"/>
  <c r="V56" i="1"/>
  <c r="U56" i="1"/>
  <c r="T56" i="1"/>
  <c r="S56" i="1"/>
  <c r="V55" i="1"/>
  <c r="U55" i="1"/>
  <c r="T55" i="1"/>
  <c r="S55" i="1"/>
  <c r="V54" i="1"/>
  <c r="U54" i="1"/>
  <c r="T54" i="1"/>
  <c r="S54" i="1"/>
  <c r="V53" i="1"/>
  <c r="U53" i="1"/>
  <c r="T53" i="1"/>
  <c r="S53" i="1"/>
  <c r="V52" i="1"/>
  <c r="U52" i="1"/>
  <c r="T52" i="1"/>
  <c r="S52" i="1"/>
  <c r="V51" i="1"/>
  <c r="U51" i="1"/>
  <c r="T51" i="1"/>
  <c r="S51" i="1"/>
  <c r="V50" i="1"/>
  <c r="U50" i="1"/>
  <c r="T50" i="1"/>
  <c r="S50" i="1"/>
  <c r="V49" i="1"/>
  <c r="U49" i="1"/>
  <c r="T49" i="1"/>
  <c r="S49" i="1"/>
  <c r="V48" i="1"/>
  <c r="U48" i="1"/>
  <c r="T48" i="1"/>
  <c r="S48" i="1"/>
  <c r="V47" i="1"/>
  <c r="U47" i="1"/>
  <c r="T47" i="1"/>
  <c r="S47" i="1"/>
  <c r="V46" i="1"/>
  <c r="U46" i="1"/>
  <c r="T46" i="1"/>
  <c r="S46" i="1"/>
  <c r="V45" i="1"/>
  <c r="U45" i="1"/>
  <c r="T45" i="1"/>
  <c r="S45" i="1"/>
  <c r="V44" i="1"/>
  <c r="U44" i="1"/>
  <c r="T44" i="1"/>
  <c r="S44" i="1"/>
  <c r="V43" i="1"/>
  <c r="U43" i="1"/>
  <c r="T43" i="1"/>
  <c r="S43" i="1"/>
  <c r="V42" i="1"/>
  <c r="U42" i="1"/>
  <c r="T42" i="1"/>
  <c r="S42" i="1"/>
  <c r="V41" i="1"/>
  <c r="U41" i="1"/>
  <c r="T41" i="1"/>
  <c r="S41" i="1"/>
  <c r="V39" i="1"/>
  <c r="U39" i="1"/>
  <c r="T39" i="1"/>
  <c r="S39" i="1"/>
  <c r="V38" i="1"/>
  <c r="U38" i="1"/>
  <c r="T38" i="1"/>
  <c r="S38" i="1"/>
  <c r="V37" i="1"/>
  <c r="U37" i="1"/>
  <c r="T37" i="1"/>
  <c r="S37" i="1"/>
  <c r="V36" i="1"/>
  <c r="U36" i="1"/>
  <c r="T36" i="1"/>
  <c r="S36" i="1"/>
  <c r="V35" i="1"/>
  <c r="U35" i="1"/>
  <c r="T35" i="1"/>
  <c r="S35" i="1"/>
  <c r="V34" i="1"/>
  <c r="U34" i="1"/>
  <c r="T34" i="1"/>
  <c r="S34" i="1"/>
  <c r="V33" i="1"/>
  <c r="U33" i="1"/>
  <c r="T33" i="1"/>
  <c r="S33" i="1"/>
  <c r="S31" i="1"/>
  <c r="V30" i="1"/>
  <c r="U30" i="1"/>
  <c r="T30" i="1"/>
  <c r="S30" i="1"/>
  <c r="V29" i="1"/>
  <c r="U29" i="1"/>
  <c r="T29" i="1"/>
  <c r="S29" i="1"/>
  <c r="V28" i="1"/>
  <c r="U28" i="1"/>
  <c r="T28" i="1"/>
  <c r="S28" i="1"/>
  <c r="V27" i="1"/>
  <c r="U27" i="1"/>
  <c r="T27" i="1"/>
  <c r="S27" i="1"/>
  <c r="V26" i="1"/>
  <c r="U26" i="1"/>
  <c r="T26" i="1"/>
  <c r="S26" i="1"/>
  <c r="V25" i="1"/>
  <c r="U25" i="1"/>
  <c r="T25" i="1"/>
  <c r="S25" i="1"/>
  <c r="V24" i="1"/>
  <c r="U24" i="1"/>
  <c r="T24" i="1"/>
  <c r="S24" i="1"/>
  <c r="V23" i="1"/>
  <c r="U23" i="1"/>
  <c r="T23" i="1"/>
  <c r="S23" i="1"/>
  <c r="V22" i="1"/>
  <c r="U22" i="1"/>
  <c r="T22" i="1"/>
  <c r="S22" i="1"/>
  <c r="V21" i="1"/>
  <c r="U21" i="1"/>
  <c r="T21" i="1"/>
  <c r="S21" i="1"/>
  <c r="V20" i="1"/>
  <c r="U20" i="1"/>
  <c r="T20" i="1"/>
  <c r="S20" i="1"/>
  <c r="V19" i="1"/>
  <c r="U19" i="1"/>
  <c r="T19" i="1"/>
  <c r="S19" i="1"/>
  <c r="V16" i="1"/>
  <c r="U16" i="1"/>
  <c r="T16" i="1"/>
  <c r="S16" i="1"/>
  <c r="V15" i="1"/>
  <c r="U15" i="1"/>
  <c r="T15" i="1"/>
  <c r="S15" i="1"/>
  <c r="V13" i="1"/>
  <c r="U13" i="1"/>
  <c r="T13" i="1"/>
  <c r="S13" i="1"/>
  <c r="V12" i="1"/>
  <c r="U12" i="1"/>
  <c r="T12" i="1"/>
  <c r="S12" i="1"/>
  <c r="V11" i="1"/>
  <c r="U11" i="1"/>
  <c r="T11" i="1"/>
  <c r="S11" i="1"/>
  <c r="V10" i="1"/>
  <c r="U10" i="1"/>
  <c r="T10" i="1"/>
  <c r="S10" i="1"/>
  <c r="V9" i="1"/>
  <c r="U9" i="1"/>
  <c r="T9" i="1"/>
  <c r="S9" i="1"/>
  <c r="V8" i="1"/>
  <c r="U8" i="1"/>
  <c r="T8" i="1"/>
  <c r="S8" i="1"/>
  <c r="J40" i="1"/>
  <c r="R40" i="1"/>
  <c r="Q40" i="1"/>
  <c r="P40" i="1"/>
  <c r="O40" i="1"/>
  <c r="N40" i="1"/>
  <c r="M40" i="1"/>
  <c r="L40" i="1"/>
  <c r="K40" i="1"/>
  <c r="R32" i="1"/>
  <c r="Q32" i="1"/>
  <c r="P32" i="1"/>
  <c r="O32" i="1"/>
  <c r="N32" i="1"/>
  <c r="M32" i="1"/>
  <c r="S32" i="1" s="1"/>
  <c r="L32" i="1"/>
  <c r="K32" i="1"/>
  <c r="J32" i="1"/>
  <c r="R18" i="1"/>
  <c r="Q18" i="1"/>
  <c r="P18" i="1"/>
  <c r="O18" i="1"/>
  <c r="N18" i="1"/>
  <c r="M18" i="1"/>
  <c r="L18" i="1"/>
  <c r="K18" i="1"/>
  <c r="J18" i="1"/>
  <c r="R14" i="1"/>
  <c r="Q14" i="1"/>
  <c r="P14" i="1"/>
  <c r="O14" i="1"/>
  <c r="N14" i="1"/>
  <c r="M14" i="1"/>
  <c r="L14" i="1"/>
  <c r="K14" i="1"/>
  <c r="J14" i="1"/>
  <c r="R7" i="1"/>
  <c r="Q7" i="1"/>
  <c r="P7" i="1"/>
  <c r="O7" i="1"/>
  <c r="N7" i="1"/>
  <c r="M7" i="1"/>
  <c r="L7" i="1"/>
  <c r="K7" i="1"/>
  <c r="J7" i="1"/>
  <c r="S14" i="1" l="1"/>
  <c r="T7" i="1"/>
  <c r="V14" i="1"/>
  <c r="V32" i="1"/>
  <c r="T18" i="1"/>
  <c r="V7" i="1"/>
  <c r="T14" i="1"/>
  <c r="K17" i="1"/>
  <c r="K6" i="1" s="1"/>
  <c r="K68" i="1" s="1"/>
  <c r="N17" i="1"/>
  <c r="N6" i="1" s="1"/>
  <c r="N68" i="1" s="1"/>
  <c r="R17" i="1"/>
  <c r="R6" i="1" s="1"/>
  <c r="T32" i="1"/>
  <c r="L17" i="1"/>
  <c r="V40" i="1"/>
  <c r="L6" i="1"/>
  <c r="L68" i="1" s="1"/>
  <c r="O17" i="1"/>
  <c r="O6" i="1" s="1"/>
  <c r="O68" i="1" s="1"/>
  <c r="U40" i="1"/>
  <c r="U14" i="1"/>
  <c r="U32" i="1"/>
  <c r="T40" i="1"/>
  <c r="V18" i="1"/>
  <c r="S18" i="1"/>
  <c r="P17" i="1"/>
  <c r="P6" i="1" s="1"/>
  <c r="M17" i="1"/>
  <c r="M6" i="1" s="1"/>
  <c r="S7" i="1"/>
  <c r="S40" i="1"/>
  <c r="J17" i="1"/>
  <c r="J6" i="1" s="1"/>
  <c r="J68" i="1" s="1"/>
  <c r="Q17" i="1"/>
  <c r="U7" i="1"/>
  <c r="U18" i="1"/>
  <c r="V17" i="1" l="1"/>
  <c r="U17" i="1"/>
  <c r="S17" i="1"/>
  <c r="P68" i="1"/>
  <c r="T6" i="1"/>
  <c r="M68" i="1"/>
  <c r="S6" i="1"/>
  <c r="R68" i="1"/>
  <c r="V6" i="1"/>
  <c r="Q6" i="1"/>
  <c r="T17" i="1"/>
  <c r="V68" i="1" l="1"/>
  <c r="T68" i="1"/>
  <c r="Q68" i="1"/>
  <c r="U68" i="1" s="1"/>
  <c r="U6" i="1"/>
  <c r="S68" i="1"/>
</calcChain>
</file>

<file path=xl/sharedStrings.xml><?xml version="1.0" encoding="utf-8"?>
<sst xmlns="http://schemas.openxmlformats.org/spreadsheetml/2006/main" count="537" uniqueCount="128">
  <si>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</si>
  <si>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</si>
  <si>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</si>
  <si>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</si>
  <si>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</si>
  <si>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</si>
  <si>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</si>
  <si>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</si>
  <si>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</si>
  <si>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</si>
  <si>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</si>
  <si>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</si>
  <si>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</si>
  <si>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</si>
  <si>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</si>
  <si>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</si>
  <si>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</si>
  <si>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</si>
  <si>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</si>
  <si>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A</t>
  </si>
  <si>
    <t>1</t>
  </si>
  <si>
    <t>0</t>
  </si>
  <si>
    <t>Nación</t>
  </si>
  <si>
    <t>10</t>
  </si>
  <si>
    <t>CSF</t>
  </si>
  <si>
    <t>SUELDOS DE PERSONAL DE NOMINA</t>
  </si>
  <si>
    <t>4</t>
  </si>
  <si>
    <t>PRIMA TECNICA</t>
  </si>
  <si>
    <t>5</t>
  </si>
  <si>
    <t>OTROS</t>
  </si>
  <si>
    <t>9</t>
  </si>
  <si>
    <t>HORAS EXTRAS, DIAS FESTIVOS E INDEMNIZACION POR VACACIONES</t>
  </si>
  <si>
    <t>2</t>
  </si>
  <si>
    <t>SERVICIOS PERSONALES INDIRECTOS</t>
  </si>
  <si>
    <t>CONTRIBUCIONES INHERENTES A LA NOMINA SECTOR PRIVADO Y PUBLICO</t>
  </si>
  <si>
    <t>3</t>
  </si>
  <si>
    <t>IMPUESTOS Y MULTAS</t>
  </si>
  <si>
    <t>ADQUISICION DE BIENES Y SERVICIOS</t>
  </si>
  <si>
    <t>11</t>
  </si>
  <si>
    <t>SSF</t>
  </si>
  <si>
    <t>CUOTA DE AUDITAJE CONTRANAL</t>
  </si>
  <si>
    <t>61</t>
  </si>
  <si>
    <t>COMITE GLOBAL DE PREFERENCIAS COMERCIALES ENTRE PAISES EN DESARROLLO (LEY 8 DE 1992)</t>
  </si>
  <si>
    <t>80</t>
  </si>
  <si>
    <t>ORGANIZACION MUNDIAL DEL COMERCIO. OMC. (LEY 170/94)</t>
  </si>
  <si>
    <t>95</t>
  </si>
  <si>
    <t>ORGANIZACION MUNDIAL DE TURISMO O.M.T. (LEY 63 DE 1989)</t>
  </si>
  <si>
    <t>98</t>
  </si>
  <si>
    <t>SECRETARIA GENERAL DE LA COMUNIDAD ANDINA. (LEY 8 DE 1973)</t>
  </si>
  <si>
    <t>110</t>
  </si>
  <si>
    <t>TRIBUNAL DE JUSTICIA DE LA COMUNIDAD ANDINA. (LEY 17 DE 1980)</t>
  </si>
  <si>
    <t>BONOS PENSIONALES</t>
  </si>
  <si>
    <t>8</t>
  </si>
  <si>
    <t>CUOTAS PARTES PENSIONALES</t>
  </si>
  <si>
    <t>21</t>
  </si>
  <si>
    <t>MESADAS PENSIONALES - ZONAS FRANCAS</t>
  </si>
  <si>
    <t>23</t>
  </si>
  <si>
    <t>MESADAS PENSIONALES ALCALIS DE COLOMBIA LTDA. EN LIQUIDACION</t>
  </si>
  <si>
    <t>25</t>
  </si>
  <si>
    <t>MESADAS PENSIONALES CONCESION DE SALINAS</t>
  </si>
  <si>
    <t>6</t>
  </si>
  <si>
    <t>SENTENCIAS Y CONCILIACIONES</t>
  </si>
  <si>
    <t>19</t>
  </si>
  <si>
    <t>OTRAS TRANSFERENCIAS - DISTRIBUCION PREVIO CONCEPTO DGPPN</t>
  </si>
  <si>
    <t>TRANSFERENCIA DE RECURSOS AL PATRIMONIO AUTONOMO FIDEICOMISO DE PROMOCION DE EXPORTACIONES - PROEXPORT. ARTICULO 33 LEY 1328 DE 2009</t>
  </si>
  <si>
    <t>28</t>
  </si>
  <si>
    <t>TRANSFERENCIA DE RECURSOS A BANCOLDEX CON DESTINO A LA MODERNIZACION EMPRESARIAL. ARTICULO 2 DE LA LEY 1450 DE 2011 Y 113 DE LA LEY 795 DE 2003</t>
  </si>
  <si>
    <t>29</t>
  </si>
  <si>
    <t>TRANSFERENCIA DE RECURSOS A BANCOLDEX CON DESTINO AL PROGRAMA UNIDAD DE DESARROLLO E INNOVACION. ARTICULO 46 DE LA LEY 1450 DE 2011 Y 113 DE LA LEY 795 DE 2003</t>
  </si>
  <si>
    <t>32</t>
  </si>
  <si>
    <t>TRANSFERENCIA DE RECURSOS AL FONDO FILMICO COLOMBIA (FFC) - LEY 1556 DE 2012</t>
  </si>
  <si>
    <t>C</t>
  </si>
  <si>
    <t>3501</t>
  </si>
  <si>
    <t>0200</t>
  </si>
  <si>
    <t>IMPLANTACIÓN DE LA POLÍTICA DE INSERCIÓN EFECTIVA DE COLOMBIA EN LOS MERCADOS INTERNACIONALES</t>
  </si>
  <si>
    <t>13</t>
  </si>
  <si>
    <t>3502</t>
  </si>
  <si>
    <t>APOYO A PROYECTOS DEL FONDO DE MODERNIZACIÓN E INNOVACIÓN PARA LAS MICRO, PEQUEÑAS Y MEDIANAS EMPRESAS EN COLOMBIA</t>
  </si>
  <si>
    <t>APOYO A LA PROMOCION Y COMPETITIVIDAD TURISTICA LEY 1101 DE 2006 ANIVEL NACIONAL</t>
  </si>
  <si>
    <t>APOYO  TECNICO A LA POLITICA DE EMPRENDIMIENTO EN COLOMBIA</t>
  </si>
  <si>
    <t>IMPLEMENTACIÓN DE UNA ESTRATEGIA PARA PROMOVER EL CRECIMIENTO Y FORTALECIMIENTO DE LAS MICRO Y PEQUEÑAS EMPRESAS CON BASE EN EL APROVECHAMIENTO DEL MERCADO NACIONAL</t>
  </si>
  <si>
    <t>APOYO A LA POLITICA DE CONSOLIDACION DE LAS MICRO PEQUEÑAS Y MEDIANAS EMPRESAS A NIVEL NACIONAL</t>
  </si>
  <si>
    <t>ADMINISTRACIÓN DEL SUBSISTEMA NACIONAL DE LA CALIDAD.</t>
  </si>
  <si>
    <t>7</t>
  </si>
  <si>
    <t>IMPLEMENTACIÓN DE LA POLÍTICA DE PRODUCTIVIDAD Y COMPETITIVIDAD A TRAVÉS DE LAS COMISIONES REGIONALES DE COMPETITIVIDAD A NIVEL NACIONAL</t>
  </si>
  <si>
    <t>APOYO A LA POLÍTICA DE FORMALIZACIÓN EMPRESARIAL EN COLOMBIA</t>
  </si>
  <si>
    <t>ASISTENCIA A LA PROMOCIÓN Y COMPETITIVIDAD TURÍSTICA A NIVEL NACIONAL</t>
  </si>
  <si>
    <t>APOYO A LA TRANSFORMACION PRODUCTIVA DE SECTORES DE LA ECONOMIA PARA INCREMENTAR SU PRODUCTIVIDAD Y COMPETITIVIDAD A NIVEL NACIONAL</t>
  </si>
  <si>
    <t>FORTALECIMIENTO A LA POLITICA DE GENERACIÓN DE INGRESOS PARA GRUPOS DE ESPECIAL PROTECCION CONSTITUCIONAL A NIVEL NACIONAL</t>
  </si>
  <si>
    <t>12</t>
  </si>
  <si>
    <t>IMPLEMENTACIÓN ACCIÓNES QUE CONTRIBUYAN AL MEJORAMIENTO DE LA PRODUCTIVIDAD Y COMPETITIVIDAD NACIONAL</t>
  </si>
  <si>
    <t>15</t>
  </si>
  <si>
    <t>IMPLEMENTACION DE PROCESOS DE DESARROLLO ECONOMICO LOCAL PARA LA COMPETITIVIDAD ESTRATEGICA NACIONAL</t>
  </si>
  <si>
    <t>Propios</t>
  </si>
  <si>
    <t>14</t>
  </si>
  <si>
    <t>APOYO AL SECTOR LACTEO PARA LA COMPETITIVIDAD FRENTE A LOS RETOS DE TRATADOS DE LIBRE COMERCIO EN COLOMBIA</t>
  </si>
  <si>
    <t>IMPLEMENTACION DE LA ESTRATEGIA DE INNOVACION EMPRESARIAL A NIVEL NACIONAL</t>
  </si>
  <si>
    <t>3503</t>
  </si>
  <si>
    <t>IMPLANTACION Y DIFUSION DE UN NUEVO SISTEMA  DE CONTABILIDAD CON REFERENTE INTERNACIONAL A NIVEL NACIONAL</t>
  </si>
  <si>
    <t>APLICACIÓN  Y CONVERGENCIA HACIA ESTANDARES INTERNACIONALES DE INFORMACION FINANCIERA Y DE ASEGURAMIENTO DE LA INFORMACION A NIVEL NACIONAL</t>
  </si>
  <si>
    <t>3599</t>
  </si>
  <si>
    <t>FORTALECIMIENTO INSTITUCIONAL A TRAVÉS DE LA ARTICULACIÓN DE LOS PROCESOS CON LA INFRAESTRUCTURA TECNOLÓGICA Y DE INFORMACIÓN PARA EL MINISTERIO DE COMERCIO, INDUSTRIA Y TURISMO.</t>
  </si>
  <si>
    <t>DESARROLLO DE ACCIONES PARA FORTALECER LA GESTION MISIONAL DEL MINISTERIO DE COMERCIO, INDUSTRIA Y TURISMO A NIVEL NACIONAL</t>
  </si>
  <si>
    <t>GASTOS DE PERSONAL</t>
  </si>
  <si>
    <t>GASTOS DE FUNCIONAMIENTO</t>
  </si>
  <si>
    <t>GASTOS GENERALES</t>
  </si>
  <si>
    <t>TRANSFERENCIAS CORRIENTES</t>
  </si>
  <si>
    <t>TRANSFERENCIAS.</t>
  </si>
  <si>
    <t xml:space="preserve">TRANSFERENCIAS DE CAPITAL </t>
  </si>
  <si>
    <t xml:space="preserve">GASTOS DE INVERSION </t>
  </si>
  <si>
    <t>TOTAL PRESUPUESTO A+C</t>
  </si>
  <si>
    <t>APROPIACION SIN COMPROMETER</t>
  </si>
  <si>
    <t>MINISTERIO DE COMERCIO INDUSTRIA Y TURISMO</t>
  </si>
  <si>
    <t>INFORME DE EJECUCIÓN PRESUPUESTAL ACUMULADA CON CORTE AL 31 DE JULIO DE 2017</t>
  </si>
  <si>
    <t xml:space="preserve">UNIDAD EJECUTORA 3501-01 GESTIÓN GENERAL </t>
  </si>
  <si>
    <t>COMP/ APR</t>
  </si>
  <si>
    <t>OBLIG/ APR</t>
  </si>
  <si>
    <t>PAGO/ APR</t>
  </si>
  <si>
    <t>Fuente :Sistema Integrado de Información Financiera SIIF Nación</t>
  </si>
  <si>
    <t>Nota 1:Ley No.1815 del 7 de Diciembre de 2016 " Por la cual se decreta el presupuesto de rentas y recursos de capital y ley de apropiaciones para la Vigencia Fiscal del 1° de Enero al 31 de Diciembre de 2017"</t>
  </si>
  <si>
    <t>Nota 2: Decreto No. 2170 del 27 de Diciembre de 2016 " Por el cual se liquida el Presupuesto General de La Nación para la vigencia fiscal de 2017, se detallan las apropiaciones y se clasifican y definen los gastos "</t>
  </si>
  <si>
    <t>Nota 3: Resolución 0776 del 22 de Marzo de 2017 " Por la cual se efectua una distribución en el presupuesto de gastos de funcionamiento del Ministerio de Hacienda y Crédito Público para la vigencia fiscal 2017"</t>
  </si>
  <si>
    <t>Nota 4: Resolución 143 del 06 de Abril de 2017 " Por la cual se efectua una distribución del Presupuesto de inversión contenida en el anexo del Decreto de Liquidación del Presupuesto General de la Nación para la vigencia fiscal 2017"</t>
  </si>
  <si>
    <t>Nota 5: Resolución 1714 del 6 de Junio de 2017 " Por la cual se efectúa una distribución en el Presupuesto de Gastos de Inversión del Departamento Administrativo Nacional de Planeación para la vigencia fiscal del 2017"</t>
  </si>
  <si>
    <t>Nota 6: Ley No. 1837 del 30 de Junio de 2017 " Por la cual se efectuan unas modificaciones al Presupuesto General de la Nación para la vigencia fiscal de 2017"</t>
  </si>
  <si>
    <t xml:space="preserve">Nota 7: Decreto 1157 del 7 de Julio de 2017 " Por el cual se adiciona el Presupuesto General de la Nación para la vigencia fiscal de 2017 y se efectua la correspondiente liquidación </t>
  </si>
  <si>
    <t>Nota 8: Decreto 1238 del 19 de Julio de 2017 " Por el cual se liquida la Ley 1837 de 2017 que efectúa unas modificaciones al Presupuesto General de la Nación para la vigencia fiscal de 2017"</t>
  </si>
  <si>
    <t xml:space="preserve">                     Fecha de Generación : Agosto 01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</si>
</sst>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3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11"/>
      <name val="Tahoma"/>
      <family val="2"/>
    </font>
    <font>
      <b/>
      <sz val="11"/>
      <color rgb="FF000000"/>
      <name val="Tahoma"/>
      <family val="2"/>
    </font>
    <font>
      <sz val="8"/>
      <name val="Arial"/>
      <family val="2"/>
    </font>
    <font>
      <sz val="11"/>
      <name val="Calibri"/>
      <family val="2"/>
    </font>
    <font>
      <b/>
      <sz val="9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 style="thick">
        <color rgb="FFD3D3D3"/>
      </left>
      <right style="thick">
        <color rgb="FFD3D3D3"/>
      </right>
      <top style="thick">
        <color rgb="FFD3D3D3"/>
      </top>
      <bottom/>
      <diagonal/>
    </border>
    <border>
      <left style="thick">
        <color rgb="FFD3D3D3"/>
      </left>
      <right/>
      <top/>
      <bottom style="thick">
        <color rgb="FFD3D3D3"/>
      </bottom>
      <diagonal/>
    </border>
    <border>
      <left/>
      <right/>
      <top/>
      <bottom style="thick">
        <color rgb="FFD3D3D3"/>
      </bottom>
      <diagonal/>
    </border>
    <border>
      <left/>
      <right style="thick">
        <color rgb="FFD3D3D3"/>
      </right>
      <top/>
      <bottom style="thick">
        <color rgb="FFD3D3D3"/>
      </bottom>
      <diagonal/>
    </border>
  </borders>
  <cellStyleXfs count="1">
    <xf numFmtId="0" fontId="0" fillId="0" borderId="0"/>
  </cellStyleXfs>
  <cellXfs count="50">
    <xf numFmtId="0" fontId="1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164" fontId="6" fillId="0" borderId="1" xfId="0" applyNumberFormat="1" applyFont="1" applyFill="1" applyBorder="1" applyAlignment="1">
      <alignment horizontal="right" vertical="center" wrapText="1" readingOrder="1"/>
    </xf>
    <xf numFmtId="0" fontId="7" fillId="0" borderId="0" xfId="0" applyFont="1" applyFill="1" applyBorder="1"/>
    <xf numFmtId="0" fontId="8" fillId="0" borderId="0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165" fontId="5" fillId="0" borderId="1" xfId="0" applyNumberFormat="1" applyFont="1" applyFill="1" applyBorder="1" applyAlignment="1">
      <alignment horizontal="right" vertical="center" wrapText="1"/>
    </xf>
    <xf numFmtId="10" fontId="5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/>
    </xf>
    <xf numFmtId="0" fontId="9" fillId="0" borderId="0" xfId="0" applyFont="1" applyFill="1" applyBorder="1"/>
    <xf numFmtId="0" fontId="10" fillId="0" borderId="0" xfId="0" applyFont="1" applyFill="1" applyBorder="1"/>
    <xf numFmtId="0" fontId="1" fillId="0" borderId="0" xfId="0" applyFont="1" applyFill="1" applyBorder="1" applyAlignment="1">
      <alignment horizontal="right" readingOrder="1"/>
    </xf>
    <xf numFmtId="10" fontId="1" fillId="0" borderId="0" xfId="0" applyNumberFormat="1" applyFont="1" applyFill="1" applyBorder="1"/>
    <xf numFmtId="0" fontId="9" fillId="0" borderId="0" xfId="0" applyFont="1" applyFill="1" applyBorder="1" applyAlignment="1">
      <alignment horizontal="right" readingOrder="1"/>
    </xf>
    <xf numFmtId="10" fontId="9" fillId="0" borderId="0" xfId="0" applyNumberFormat="1" applyFont="1" applyFill="1" applyBorder="1"/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left" vertical="center" wrapText="1" readingOrder="1"/>
    </xf>
    <xf numFmtId="0" fontId="4" fillId="2" borderId="1" xfId="0" applyNumberFormat="1" applyFont="1" applyFill="1" applyBorder="1" applyAlignment="1">
      <alignment vertical="center" wrapText="1" readingOrder="1"/>
    </xf>
    <xf numFmtId="165" fontId="11" fillId="0" borderId="1" xfId="0" applyNumberFormat="1" applyFont="1" applyFill="1" applyBorder="1" applyAlignment="1">
      <alignment horizontal="right" vertical="center" wrapText="1"/>
    </xf>
    <xf numFmtId="10" fontId="11" fillId="0" borderId="1" xfId="0" applyNumberFormat="1" applyFont="1" applyFill="1" applyBorder="1" applyAlignment="1">
      <alignment horizontal="right" vertical="center" wrapText="1"/>
    </xf>
    <xf numFmtId="165" fontId="11" fillId="2" borderId="1" xfId="0" applyNumberFormat="1" applyFont="1" applyFill="1" applyBorder="1" applyAlignment="1">
      <alignment horizontal="right" vertical="center" wrapText="1"/>
    </xf>
    <xf numFmtId="10" fontId="11" fillId="2" borderId="1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left" vertical="center" wrapText="1" readingOrder="1"/>
    </xf>
    <xf numFmtId="164" fontId="2" fillId="2" borderId="1" xfId="0" applyNumberFormat="1" applyFont="1" applyFill="1" applyBorder="1" applyAlignment="1">
      <alignment horizontal="right" vertical="center" wrapText="1" readingOrder="1"/>
    </xf>
    <xf numFmtId="0" fontId="4" fillId="3" borderId="1" xfId="0" applyNumberFormat="1" applyFont="1" applyFill="1" applyBorder="1" applyAlignment="1">
      <alignment horizontal="center" vertical="center" wrapText="1" readingOrder="1"/>
    </xf>
    <xf numFmtId="0" fontId="4" fillId="3" borderId="1" xfId="0" applyNumberFormat="1" applyFont="1" applyFill="1" applyBorder="1" applyAlignment="1">
      <alignment horizontal="left" vertical="center" wrapText="1" readingOrder="1"/>
    </xf>
    <xf numFmtId="164" fontId="2" fillId="3" borderId="1" xfId="0" applyNumberFormat="1" applyFont="1" applyFill="1" applyBorder="1" applyAlignment="1">
      <alignment horizontal="right" vertical="center" wrapText="1" readingOrder="1"/>
    </xf>
    <xf numFmtId="165" fontId="11" fillId="3" borderId="1" xfId="0" applyNumberFormat="1" applyFont="1" applyFill="1" applyBorder="1" applyAlignment="1">
      <alignment horizontal="right" vertical="center" wrapText="1"/>
    </xf>
    <xf numFmtId="10" fontId="11" fillId="3" borderId="1" xfId="0" applyNumberFormat="1" applyFont="1" applyFill="1" applyBorder="1" applyAlignment="1">
      <alignment horizontal="right" vertical="center" wrapText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164" fontId="6" fillId="0" borderId="2" xfId="0" applyNumberFormat="1" applyFont="1" applyFill="1" applyBorder="1" applyAlignment="1">
      <alignment horizontal="right" vertical="center" wrapText="1" readingOrder="1"/>
    </xf>
    <xf numFmtId="165" fontId="5" fillId="0" borderId="2" xfId="0" applyNumberFormat="1" applyFont="1" applyFill="1" applyBorder="1" applyAlignment="1">
      <alignment horizontal="right" vertical="center" wrapText="1"/>
    </xf>
    <xf numFmtId="10" fontId="5" fillId="0" borderId="2" xfId="0" applyNumberFormat="1" applyFont="1" applyFill="1" applyBorder="1" applyAlignment="1">
      <alignment horizontal="right" vertical="center" wrapText="1"/>
    </xf>
    <xf numFmtId="0" fontId="3" fillId="3" borderId="3" xfId="0" applyNumberFormat="1" applyFont="1" applyFill="1" applyBorder="1" applyAlignment="1">
      <alignment horizontal="center" vertical="center" wrapText="1" readingOrder="1"/>
    </xf>
    <xf numFmtId="0" fontId="3" fillId="3" borderId="4" xfId="0" applyNumberFormat="1" applyFont="1" applyFill="1" applyBorder="1" applyAlignment="1">
      <alignment horizontal="center" vertical="center" wrapText="1" readingOrder="1"/>
    </xf>
    <xf numFmtId="0" fontId="3" fillId="3" borderId="4" xfId="0" applyNumberFormat="1" applyFont="1" applyFill="1" applyBorder="1" applyAlignment="1">
      <alignment horizontal="left" vertical="center" wrapText="1" readingOrder="1"/>
    </xf>
    <xf numFmtId="164" fontId="6" fillId="3" borderId="4" xfId="0" applyNumberFormat="1" applyFont="1" applyFill="1" applyBorder="1" applyAlignment="1">
      <alignment horizontal="right" vertical="center" wrapText="1" readingOrder="1"/>
    </xf>
    <xf numFmtId="165" fontId="5" fillId="3" borderId="4" xfId="0" applyNumberFormat="1" applyFont="1" applyFill="1" applyBorder="1" applyAlignment="1">
      <alignment horizontal="right" vertical="center" wrapText="1"/>
    </xf>
    <xf numFmtId="10" fontId="5" fillId="3" borderId="4" xfId="0" applyNumberFormat="1" applyFont="1" applyFill="1" applyBorder="1" applyAlignment="1">
      <alignment horizontal="right" vertical="center" wrapText="1"/>
    </xf>
    <xf numFmtId="10" fontId="5" fillId="3" borderId="5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 readingOrder="1"/>
    </xf>
    <xf numFmtId="0" fontId="12" fillId="2" borderId="1" xfId="0" applyFont="1" applyFill="1" applyBorder="1" applyAlignment="1">
      <alignment horizontal="centerContinuous" vertical="center" wrapText="1"/>
    </xf>
    <xf numFmtId="0" fontId="8" fillId="0" borderId="0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7"/>
  <sheetViews>
    <sheetView showGridLines="0" tabSelected="1" workbookViewId="0">
      <selection activeCell="A2" sqref="A2:V2"/>
    </sheetView>
  </sheetViews>
  <sheetFormatPr baseColWidth="10" defaultRowHeight="15"/>
  <cols>
    <col min="1" max="1" width="5.42578125" customWidth="1"/>
    <col min="2" max="2" width="4.140625" customWidth="1"/>
    <col min="3" max="3" width="5.42578125" customWidth="1"/>
    <col min="4" max="4" width="5" customWidth="1"/>
    <col min="5" max="5" width="4.7109375" customWidth="1"/>
    <col min="6" max="6" width="6.7109375" customWidth="1"/>
    <col min="7" max="7" width="5.140625" customWidth="1"/>
    <col min="8" max="8" width="4.7109375" customWidth="1"/>
    <col min="9" max="9" width="27.5703125" customWidth="1"/>
    <col min="10" max="10" width="18.42578125" customWidth="1"/>
    <col min="11" max="11" width="18" customWidth="1"/>
    <col min="12" max="12" width="17.28515625" customWidth="1"/>
    <col min="13" max="14" width="18.85546875" customWidth="1"/>
    <col min="15" max="15" width="16.85546875" customWidth="1"/>
    <col min="16" max="18" width="18.85546875" customWidth="1"/>
    <col min="19" max="19" width="18" customWidth="1"/>
    <col min="20" max="20" width="8.140625" customWidth="1"/>
    <col min="21" max="21" width="7.42578125" customWidth="1"/>
    <col min="22" max="22" width="7.28515625" customWidth="1"/>
  </cols>
  <sheetData>
    <row r="1" spans="1:22">
      <c r="A1" s="47" t="s">
        <v>112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</row>
    <row r="2" spans="1:22">
      <c r="A2" s="47" t="s">
        <v>113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spans="1:22">
      <c r="A3" s="47" t="s">
        <v>114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</row>
    <row r="4" spans="1:22" ht="15.75" thickBot="1">
      <c r="A4" s="6" t="s">
        <v>0</v>
      </c>
      <c r="B4" s="6" t="s">
        <v>0</v>
      </c>
      <c r="C4" s="6" t="s">
        <v>0</v>
      </c>
      <c r="D4" s="6" t="s">
        <v>0</v>
      </c>
      <c r="E4" s="6" t="s">
        <v>0</v>
      </c>
      <c r="F4" s="6" t="s">
        <v>0</v>
      </c>
      <c r="G4" s="6" t="s">
        <v>0</v>
      </c>
      <c r="H4" s="6" t="s">
        <v>0</v>
      </c>
      <c r="I4" s="6" t="s">
        <v>0</v>
      </c>
      <c r="J4" s="6" t="s">
        <v>0</v>
      </c>
      <c r="K4" s="6" t="s">
        <v>0</v>
      </c>
      <c r="L4" s="6" t="s">
        <v>0</v>
      </c>
      <c r="M4" s="6" t="s">
        <v>0</v>
      </c>
      <c r="N4" s="6" t="s">
        <v>0</v>
      </c>
      <c r="O4" s="6" t="s">
        <v>0</v>
      </c>
      <c r="P4" s="6" t="s">
        <v>0</v>
      </c>
      <c r="Q4" s="6" t="s">
        <v>0</v>
      </c>
      <c r="R4" s="6" t="s">
        <v>0</v>
      </c>
      <c r="S4" s="12" t="s">
        <v>127</v>
      </c>
      <c r="T4" s="5"/>
      <c r="U4" s="5"/>
      <c r="V4" s="5"/>
    </row>
    <row r="5" spans="1:22" ht="30" customHeight="1" thickTop="1" thickBot="1">
      <c r="A5" s="7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14</v>
      </c>
      <c r="O5" s="7" t="s">
        <v>15</v>
      </c>
      <c r="P5" s="7" t="s">
        <v>16</v>
      </c>
      <c r="Q5" s="7" t="s">
        <v>17</v>
      </c>
      <c r="R5" s="7" t="s">
        <v>18</v>
      </c>
      <c r="S5" s="46" t="s">
        <v>111</v>
      </c>
      <c r="T5" s="46" t="s">
        <v>115</v>
      </c>
      <c r="U5" s="46" t="s">
        <v>116</v>
      </c>
      <c r="V5" s="46" t="s">
        <v>117</v>
      </c>
    </row>
    <row r="6" spans="1:22" ht="30" customHeight="1" thickTop="1" thickBot="1">
      <c r="A6" s="3" t="s">
        <v>19</v>
      </c>
      <c r="B6" s="3"/>
      <c r="C6" s="3"/>
      <c r="D6" s="3"/>
      <c r="E6" s="3"/>
      <c r="F6" s="3"/>
      <c r="G6" s="3"/>
      <c r="H6" s="3"/>
      <c r="I6" s="20" t="s">
        <v>104</v>
      </c>
      <c r="J6" s="45">
        <f>+J7+J14+J17</f>
        <v>349787660000</v>
      </c>
      <c r="K6" s="45">
        <f t="shared" ref="K6:R6" si="0">+K7+K14+K17</f>
        <v>58477780600</v>
      </c>
      <c r="L6" s="45">
        <f t="shared" si="0"/>
        <v>727390300</v>
      </c>
      <c r="M6" s="45">
        <f t="shared" si="0"/>
        <v>407538050300</v>
      </c>
      <c r="N6" s="45">
        <f t="shared" si="0"/>
        <v>369817671423.38995</v>
      </c>
      <c r="O6" s="45">
        <f t="shared" si="0"/>
        <v>37720378876.609993</v>
      </c>
      <c r="P6" s="45">
        <f t="shared" si="0"/>
        <v>300937808276.03998</v>
      </c>
      <c r="Q6" s="45">
        <f t="shared" si="0"/>
        <v>207680062306.88</v>
      </c>
      <c r="R6" s="45">
        <f t="shared" si="0"/>
        <v>207072908032.35001</v>
      </c>
      <c r="S6" s="22">
        <f t="shared" ref="S6:S37" si="1">+M6-P6</f>
        <v>106600242023.96002</v>
      </c>
      <c r="T6" s="23">
        <f t="shared" ref="T6:T30" si="2">+P6/M6</f>
        <v>0.73842873826017319</v>
      </c>
      <c r="U6" s="23">
        <f t="shared" ref="U6:U30" si="3">+Q6/M6</f>
        <v>0.50959674109939179</v>
      </c>
      <c r="V6" s="23">
        <f t="shared" ref="V6:V30" si="4">+R6/M6</f>
        <v>0.50810693107040661</v>
      </c>
    </row>
    <row r="7" spans="1:22" ht="30" customHeight="1" thickTop="1" thickBot="1">
      <c r="A7" s="7" t="s">
        <v>19</v>
      </c>
      <c r="B7" s="7">
        <v>1</v>
      </c>
      <c r="C7" s="7"/>
      <c r="D7" s="7"/>
      <c r="E7" s="7"/>
      <c r="F7" s="7"/>
      <c r="G7" s="7"/>
      <c r="H7" s="7"/>
      <c r="I7" s="21" t="s">
        <v>103</v>
      </c>
      <c r="J7" s="27">
        <f>SUM(J8:J13)</f>
        <v>39677210000</v>
      </c>
      <c r="K7" s="27">
        <f t="shared" ref="K7:R7" si="5">SUM(K8:K13)</f>
        <v>727390300</v>
      </c>
      <c r="L7" s="27">
        <f t="shared" si="5"/>
        <v>0</v>
      </c>
      <c r="M7" s="27">
        <f t="shared" si="5"/>
        <v>40404600300</v>
      </c>
      <c r="N7" s="27">
        <f t="shared" si="5"/>
        <v>40283874983</v>
      </c>
      <c r="O7" s="27">
        <f t="shared" si="5"/>
        <v>120725317</v>
      </c>
      <c r="P7" s="27">
        <f t="shared" si="5"/>
        <v>26763565696.440002</v>
      </c>
      <c r="Q7" s="27">
        <f t="shared" si="5"/>
        <v>22027978497.440002</v>
      </c>
      <c r="R7" s="27">
        <f t="shared" si="5"/>
        <v>21870454592.440002</v>
      </c>
      <c r="S7" s="24">
        <f t="shared" si="1"/>
        <v>13641034603.559998</v>
      </c>
      <c r="T7" s="25">
        <f t="shared" si="2"/>
        <v>0.6623890719800043</v>
      </c>
      <c r="U7" s="25">
        <f t="shared" si="3"/>
        <v>0.54518491295259763</v>
      </c>
      <c r="V7" s="25">
        <f t="shared" si="4"/>
        <v>0.54128625032927258</v>
      </c>
    </row>
    <row r="8" spans="1:22" ht="30" customHeight="1" thickTop="1" thickBot="1">
      <c r="A8" s="1" t="s">
        <v>19</v>
      </c>
      <c r="B8" s="1" t="s">
        <v>20</v>
      </c>
      <c r="C8" s="1" t="s">
        <v>21</v>
      </c>
      <c r="D8" s="1" t="s">
        <v>20</v>
      </c>
      <c r="E8" s="1" t="s">
        <v>20</v>
      </c>
      <c r="F8" s="1" t="s">
        <v>22</v>
      </c>
      <c r="G8" s="1" t="s">
        <v>23</v>
      </c>
      <c r="H8" s="1" t="s">
        <v>24</v>
      </c>
      <c r="I8" s="2" t="s">
        <v>25</v>
      </c>
      <c r="J8" s="4">
        <v>12822000000</v>
      </c>
      <c r="K8" s="4">
        <v>0</v>
      </c>
      <c r="L8" s="4">
        <v>0</v>
      </c>
      <c r="M8" s="4">
        <v>12822000000</v>
      </c>
      <c r="N8" s="4">
        <v>12822000000</v>
      </c>
      <c r="O8" s="4">
        <v>0</v>
      </c>
      <c r="P8" s="4">
        <v>7461894822.8999996</v>
      </c>
      <c r="Q8" s="4">
        <v>7461894822.8999996</v>
      </c>
      <c r="R8" s="4">
        <v>7461894822.8999996</v>
      </c>
      <c r="S8" s="8">
        <f t="shared" si="1"/>
        <v>5360105177.1000004</v>
      </c>
      <c r="T8" s="9">
        <f t="shared" si="2"/>
        <v>0.58196028879270001</v>
      </c>
      <c r="U8" s="9">
        <f t="shared" si="3"/>
        <v>0.58196028879270001</v>
      </c>
      <c r="V8" s="9">
        <f t="shared" si="4"/>
        <v>0.58196028879270001</v>
      </c>
    </row>
    <row r="9" spans="1:22" ht="30" customHeight="1" thickTop="1" thickBot="1">
      <c r="A9" s="1" t="s">
        <v>19</v>
      </c>
      <c r="B9" s="1" t="s">
        <v>20</v>
      </c>
      <c r="C9" s="1" t="s">
        <v>21</v>
      </c>
      <c r="D9" s="1" t="s">
        <v>20</v>
      </c>
      <c r="E9" s="1" t="s">
        <v>26</v>
      </c>
      <c r="F9" s="1" t="s">
        <v>22</v>
      </c>
      <c r="G9" s="1" t="s">
        <v>23</v>
      </c>
      <c r="H9" s="1" t="s">
        <v>24</v>
      </c>
      <c r="I9" s="2" t="s">
        <v>27</v>
      </c>
      <c r="J9" s="4">
        <v>2269700000</v>
      </c>
      <c r="K9" s="4">
        <v>0</v>
      </c>
      <c r="L9" s="4">
        <v>0</v>
      </c>
      <c r="M9" s="4">
        <v>2269700000</v>
      </c>
      <c r="N9" s="4">
        <v>2200000000</v>
      </c>
      <c r="O9" s="4">
        <v>69700000</v>
      </c>
      <c r="P9" s="4">
        <v>1487508602.3299999</v>
      </c>
      <c r="Q9" s="4">
        <v>1487508602.3299999</v>
      </c>
      <c r="R9" s="4">
        <v>1487508602.3299999</v>
      </c>
      <c r="S9" s="8">
        <f t="shared" si="1"/>
        <v>782191397.67000008</v>
      </c>
      <c r="T9" s="9">
        <f t="shared" si="2"/>
        <v>0.65537674685200686</v>
      </c>
      <c r="U9" s="9">
        <f t="shared" si="3"/>
        <v>0.65537674685200686</v>
      </c>
      <c r="V9" s="9">
        <f t="shared" si="4"/>
        <v>0.65537674685200686</v>
      </c>
    </row>
    <row r="10" spans="1:22" ht="30" customHeight="1" thickTop="1" thickBot="1">
      <c r="A10" s="1" t="s">
        <v>19</v>
      </c>
      <c r="B10" s="1" t="s">
        <v>20</v>
      </c>
      <c r="C10" s="1" t="s">
        <v>21</v>
      </c>
      <c r="D10" s="1" t="s">
        <v>20</v>
      </c>
      <c r="E10" s="1" t="s">
        <v>28</v>
      </c>
      <c r="F10" s="1" t="s">
        <v>22</v>
      </c>
      <c r="G10" s="1" t="s">
        <v>23</v>
      </c>
      <c r="H10" s="1" t="s">
        <v>24</v>
      </c>
      <c r="I10" s="2" t="s">
        <v>29</v>
      </c>
      <c r="J10" s="4">
        <v>10089800000</v>
      </c>
      <c r="K10" s="4">
        <v>0</v>
      </c>
      <c r="L10" s="4">
        <v>0</v>
      </c>
      <c r="M10" s="4">
        <v>10089800000</v>
      </c>
      <c r="N10" s="4">
        <v>10089800000</v>
      </c>
      <c r="O10" s="4">
        <v>0</v>
      </c>
      <c r="P10" s="4">
        <v>5132995943.3500004</v>
      </c>
      <c r="Q10" s="4">
        <v>5132995943.3500004</v>
      </c>
      <c r="R10" s="4">
        <v>5132995943.3500004</v>
      </c>
      <c r="S10" s="8">
        <f t="shared" si="1"/>
        <v>4956804056.6499996</v>
      </c>
      <c r="T10" s="9">
        <f t="shared" si="2"/>
        <v>0.5087311882643859</v>
      </c>
      <c r="U10" s="9">
        <f t="shared" si="3"/>
        <v>0.5087311882643859</v>
      </c>
      <c r="V10" s="9">
        <f t="shared" si="4"/>
        <v>0.5087311882643859</v>
      </c>
    </row>
    <row r="11" spans="1:22" ht="30" customHeight="1" thickTop="1" thickBot="1">
      <c r="A11" s="1" t="s">
        <v>19</v>
      </c>
      <c r="B11" s="1" t="s">
        <v>20</v>
      </c>
      <c r="C11" s="1" t="s">
        <v>21</v>
      </c>
      <c r="D11" s="1" t="s">
        <v>20</v>
      </c>
      <c r="E11" s="1" t="s">
        <v>30</v>
      </c>
      <c r="F11" s="1" t="s">
        <v>22</v>
      </c>
      <c r="G11" s="1" t="s">
        <v>23</v>
      </c>
      <c r="H11" s="1" t="s">
        <v>24</v>
      </c>
      <c r="I11" s="2" t="s">
        <v>31</v>
      </c>
      <c r="J11" s="4">
        <v>540000000</v>
      </c>
      <c r="K11" s="4">
        <v>0</v>
      </c>
      <c r="L11" s="4">
        <v>0</v>
      </c>
      <c r="M11" s="4">
        <v>540000000</v>
      </c>
      <c r="N11" s="4">
        <v>530000000</v>
      </c>
      <c r="O11" s="4">
        <v>10000000</v>
      </c>
      <c r="P11" s="4">
        <v>211637619.86000001</v>
      </c>
      <c r="Q11" s="4">
        <v>211637619.86000001</v>
      </c>
      <c r="R11" s="4">
        <v>211637619.86000001</v>
      </c>
      <c r="S11" s="8">
        <f t="shared" si="1"/>
        <v>328362380.13999999</v>
      </c>
      <c r="T11" s="9">
        <f t="shared" si="2"/>
        <v>0.3919215182592593</v>
      </c>
      <c r="U11" s="9">
        <f t="shared" si="3"/>
        <v>0.3919215182592593</v>
      </c>
      <c r="V11" s="9">
        <f t="shared" si="4"/>
        <v>0.3919215182592593</v>
      </c>
    </row>
    <row r="12" spans="1:22" ht="30" customHeight="1" thickTop="1" thickBot="1">
      <c r="A12" s="1" t="s">
        <v>19</v>
      </c>
      <c r="B12" s="1" t="s">
        <v>20</v>
      </c>
      <c r="C12" s="1" t="s">
        <v>21</v>
      </c>
      <c r="D12" s="1" t="s">
        <v>32</v>
      </c>
      <c r="E12" s="1"/>
      <c r="F12" s="1" t="s">
        <v>22</v>
      </c>
      <c r="G12" s="1" t="s">
        <v>23</v>
      </c>
      <c r="H12" s="1" t="s">
        <v>24</v>
      </c>
      <c r="I12" s="2" t="s">
        <v>33</v>
      </c>
      <c r="J12" s="4">
        <v>8245335000</v>
      </c>
      <c r="K12" s="4">
        <v>727390300</v>
      </c>
      <c r="L12" s="4">
        <v>0</v>
      </c>
      <c r="M12" s="4">
        <v>8972725300</v>
      </c>
      <c r="N12" s="4">
        <v>8937435822</v>
      </c>
      <c r="O12" s="4">
        <v>35289478</v>
      </c>
      <c r="P12" s="4">
        <v>8393214276</v>
      </c>
      <c r="Q12" s="4">
        <v>3657627077</v>
      </c>
      <c r="R12" s="4">
        <v>3638326897</v>
      </c>
      <c r="S12" s="8">
        <f t="shared" si="1"/>
        <v>579511024</v>
      </c>
      <c r="T12" s="9">
        <f t="shared" si="2"/>
        <v>0.93541415739095457</v>
      </c>
      <c r="U12" s="9">
        <f t="shared" si="3"/>
        <v>0.40763836568138334</v>
      </c>
      <c r="V12" s="9">
        <f t="shared" si="4"/>
        <v>0.40548738263501727</v>
      </c>
    </row>
    <row r="13" spans="1:22" ht="44.25" customHeight="1" thickTop="1" thickBot="1">
      <c r="A13" s="1" t="s">
        <v>19</v>
      </c>
      <c r="B13" s="1" t="s">
        <v>20</v>
      </c>
      <c r="C13" s="1" t="s">
        <v>21</v>
      </c>
      <c r="D13" s="1" t="s">
        <v>28</v>
      </c>
      <c r="E13" s="1"/>
      <c r="F13" s="1" t="s">
        <v>22</v>
      </c>
      <c r="G13" s="1" t="s">
        <v>23</v>
      </c>
      <c r="H13" s="1" t="s">
        <v>24</v>
      </c>
      <c r="I13" s="2" t="s">
        <v>34</v>
      </c>
      <c r="J13" s="4">
        <v>5710375000</v>
      </c>
      <c r="K13" s="4">
        <v>0</v>
      </c>
      <c r="L13" s="4">
        <v>0</v>
      </c>
      <c r="M13" s="4">
        <v>5710375000</v>
      </c>
      <c r="N13" s="4">
        <v>5704639161</v>
      </c>
      <c r="O13" s="4">
        <v>5735839</v>
      </c>
      <c r="P13" s="4">
        <v>4076314432</v>
      </c>
      <c r="Q13" s="4">
        <v>4076314432</v>
      </c>
      <c r="R13" s="4">
        <v>3938090707</v>
      </c>
      <c r="S13" s="8">
        <f t="shared" si="1"/>
        <v>1634060568</v>
      </c>
      <c r="T13" s="9">
        <f t="shared" si="2"/>
        <v>0.71384356228794077</v>
      </c>
      <c r="U13" s="9">
        <f t="shared" si="3"/>
        <v>0.71384356228794077</v>
      </c>
      <c r="V13" s="9">
        <f t="shared" si="4"/>
        <v>0.68963784462491518</v>
      </c>
    </row>
    <row r="14" spans="1:22" ht="30" customHeight="1" thickTop="1" thickBot="1">
      <c r="A14" s="7" t="s">
        <v>19</v>
      </c>
      <c r="B14" s="7">
        <v>2</v>
      </c>
      <c r="C14" s="7"/>
      <c r="D14" s="7"/>
      <c r="E14" s="7"/>
      <c r="F14" s="7"/>
      <c r="G14" s="7"/>
      <c r="H14" s="7"/>
      <c r="I14" s="26" t="s">
        <v>105</v>
      </c>
      <c r="J14" s="27">
        <f>+J15+J16</f>
        <v>21735350000</v>
      </c>
      <c r="K14" s="27">
        <f t="shared" ref="K14:R14" si="6">+K15+K16</f>
        <v>0</v>
      </c>
      <c r="L14" s="27">
        <f t="shared" si="6"/>
        <v>0</v>
      </c>
      <c r="M14" s="27">
        <f t="shared" si="6"/>
        <v>21735350000</v>
      </c>
      <c r="N14" s="27">
        <f t="shared" si="6"/>
        <v>21195167221.540001</v>
      </c>
      <c r="O14" s="27">
        <f t="shared" si="6"/>
        <v>540182778.46000004</v>
      </c>
      <c r="P14" s="27">
        <f t="shared" si="6"/>
        <v>20238929640.450001</v>
      </c>
      <c r="Q14" s="27">
        <f t="shared" si="6"/>
        <v>15539224465.09</v>
      </c>
      <c r="R14" s="27">
        <f t="shared" si="6"/>
        <v>15089594095.560001</v>
      </c>
      <c r="S14" s="24">
        <f t="shared" si="1"/>
        <v>1496420359.5499992</v>
      </c>
      <c r="T14" s="25">
        <f t="shared" si="2"/>
        <v>0.93115269091364994</v>
      </c>
      <c r="U14" s="25">
        <f t="shared" si="3"/>
        <v>0.71492865148663354</v>
      </c>
      <c r="V14" s="25">
        <f t="shared" si="4"/>
        <v>0.69424205708948794</v>
      </c>
    </row>
    <row r="15" spans="1:22" ht="30" customHeight="1" thickTop="1" thickBot="1">
      <c r="A15" s="1" t="s">
        <v>19</v>
      </c>
      <c r="B15" s="1" t="s">
        <v>32</v>
      </c>
      <c r="C15" s="1" t="s">
        <v>21</v>
      </c>
      <c r="D15" s="1" t="s">
        <v>35</v>
      </c>
      <c r="E15" s="1"/>
      <c r="F15" s="1" t="s">
        <v>22</v>
      </c>
      <c r="G15" s="1" t="s">
        <v>23</v>
      </c>
      <c r="H15" s="1" t="s">
        <v>24</v>
      </c>
      <c r="I15" s="2" t="s">
        <v>36</v>
      </c>
      <c r="J15" s="4">
        <v>10000000000</v>
      </c>
      <c r="K15" s="4">
        <v>0</v>
      </c>
      <c r="L15" s="4">
        <v>0</v>
      </c>
      <c r="M15" s="4">
        <v>10000000000</v>
      </c>
      <c r="N15" s="4">
        <v>9829017235</v>
      </c>
      <c r="O15" s="4">
        <v>170982765</v>
      </c>
      <c r="P15" s="4">
        <v>9829017235</v>
      </c>
      <c r="Q15" s="4">
        <v>9729017235</v>
      </c>
      <c r="R15" s="4">
        <v>9448017235</v>
      </c>
      <c r="S15" s="8">
        <f t="shared" si="1"/>
        <v>170982765</v>
      </c>
      <c r="T15" s="9">
        <f t="shared" si="2"/>
        <v>0.98290172350000005</v>
      </c>
      <c r="U15" s="9">
        <f t="shared" si="3"/>
        <v>0.97290172350000004</v>
      </c>
      <c r="V15" s="9">
        <f t="shared" si="4"/>
        <v>0.94480172350000002</v>
      </c>
    </row>
    <row r="16" spans="1:22" ht="30" customHeight="1" thickTop="1" thickBot="1">
      <c r="A16" s="1" t="s">
        <v>19</v>
      </c>
      <c r="B16" s="1" t="s">
        <v>32</v>
      </c>
      <c r="C16" s="1" t="s">
        <v>21</v>
      </c>
      <c r="D16" s="1" t="s">
        <v>26</v>
      </c>
      <c r="E16" s="1"/>
      <c r="F16" s="1" t="s">
        <v>22</v>
      </c>
      <c r="G16" s="1" t="s">
        <v>23</v>
      </c>
      <c r="H16" s="1" t="s">
        <v>24</v>
      </c>
      <c r="I16" s="2" t="s">
        <v>37</v>
      </c>
      <c r="J16" s="4">
        <v>11735350000</v>
      </c>
      <c r="K16" s="4">
        <v>0</v>
      </c>
      <c r="L16" s="4">
        <v>0</v>
      </c>
      <c r="M16" s="4">
        <v>11735350000</v>
      </c>
      <c r="N16" s="4">
        <v>11366149986.540001</v>
      </c>
      <c r="O16" s="4">
        <v>369200013.45999998</v>
      </c>
      <c r="P16" s="4">
        <v>10409912405.450001</v>
      </c>
      <c r="Q16" s="4">
        <v>5810207230.0900002</v>
      </c>
      <c r="R16" s="4">
        <v>5641576860.5600004</v>
      </c>
      <c r="S16" s="8">
        <f t="shared" si="1"/>
        <v>1325437594.5499992</v>
      </c>
      <c r="T16" s="9">
        <f t="shared" si="2"/>
        <v>0.88705598089958981</v>
      </c>
      <c r="U16" s="9">
        <f t="shared" si="3"/>
        <v>0.49510302036922632</v>
      </c>
      <c r="V16" s="9">
        <f t="shared" si="4"/>
        <v>0.48073358362213314</v>
      </c>
    </row>
    <row r="17" spans="1:22" ht="30" customHeight="1" thickTop="1" thickBot="1">
      <c r="A17" s="7" t="s">
        <v>19</v>
      </c>
      <c r="B17" s="7"/>
      <c r="C17" s="7"/>
      <c r="D17" s="7"/>
      <c r="E17" s="7"/>
      <c r="F17" s="7"/>
      <c r="G17" s="7"/>
      <c r="H17" s="7"/>
      <c r="I17" s="26" t="s">
        <v>107</v>
      </c>
      <c r="J17" s="27">
        <f>+J18+J32</f>
        <v>288375100000</v>
      </c>
      <c r="K17" s="27">
        <f t="shared" ref="K17:R17" si="7">+K18+K32</f>
        <v>57750390300</v>
      </c>
      <c r="L17" s="27">
        <f t="shared" si="7"/>
        <v>727390300</v>
      </c>
      <c r="M17" s="27">
        <f t="shared" si="7"/>
        <v>345398100000</v>
      </c>
      <c r="N17" s="27">
        <f t="shared" si="7"/>
        <v>308338629218.84998</v>
      </c>
      <c r="O17" s="27">
        <f t="shared" si="7"/>
        <v>37059470781.149994</v>
      </c>
      <c r="P17" s="27">
        <f t="shared" si="7"/>
        <v>253935312939.14999</v>
      </c>
      <c r="Q17" s="27">
        <f t="shared" si="7"/>
        <v>170112859344.35001</v>
      </c>
      <c r="R17" s="27">
        <f t="shared" si="7"/>
        <v>170112859344.35001</v>
      </c>
      <c r="S17" s="24">
        <f t="shared" si="1"/>
        <v>91462787060.850006</v>
      </c>
      <c r="T17" s="25">
        <f t="shared" si="2"/>
        <v>0.73519603303883252</v>
      </c>
      <c r="U17" s="25">
        <f t="shared" si="3"/>
        <v>0.49251243519970145</v>
      </c>
      <c r="V17" s="25">
        <f t="shared" si="4"/>
        <v>0.49251243519970145</v>
      </c>
    </row>
    <row r="18" spans="1:22" ht="30" customHeight="1" thickTop="1" thickBot="1">
      <c r="A18" s="28" t="s">
        <v>19</v>
      </c>
      <c r="B18" s="28">
        <v>3</v>
      </c>
      <c r="C18" s="28"/>
      <c r="D18" s="28"/>
      <c r="E18" s="28"/>
      <c r="F18" s="28"/>
      <c r="G18" s="28"/>
      <c r="H18" s="28"/>
      <c r="I18" s="29" t="s">
        <v>106</v>
      </c>
      <c r="J18" s="30">
        <f>SUM(J19:J31)</f>
        <v>89191477341</v>
      </c>
      <c r="K18" s="30">
        <f t="shared" ref="K18:R18" si="8">SUM(K19:K31)</f>
        <v>727390300</v>
      </c>
      <c r="L18" s="30">
        <f t="shared" si="8"/>
        <v>727390300</v>
      </c>
      <c r="M18" s="30">
        <f t="shared" si="8"/>
        <v>89191477341</v>
      </c>
      <c r="N18" s="30">
        <f t="shared" si="8"/>
        <v>52132006559.849998</v>
      </c>
      <c r="O18" s="30">
        <f t="shared" si="8"/>
        <v>37059470781.149994</v>
      </c>
      <c r="P18" s="30">
        <f t="shared" si="8"/>
        <v>49751690280.150002</v>
      </c>
      <c r="Q18" s="30">
        <f t="shared" si="8"/>
        <v>44812886534.310005</v>
      </c>
      <c r="R18" s="30">
        <f t="shared" si="8"/>
        <v>44812886534.310005</v>
      </c>
      <c r="S18" s="31">
        <f t="shared" si="1"/>
        <v>39439787060.849998</v>
      </c>
      <c r="T18" s="32">
        <f t="shared" si="2"/>
        <v>0.55780767135336917</v>
      </c>
      <c r="U18" s="32">
        <f t="shared" si="3"/>
        <v>0.50243462570958208</v>
      </c>
      <c r="V18" s="32">
        <f t="shared" si="4"/>
        <v>0.50243462570958208</v>
      </c>
    </row>
    <row r="19" spans="1:22" ht="30" customHeight="1" thickTop="1" thickBot="1">
      <c r="A19" s="1" t="s">
        <v>19</v>
      </c>
      <c r="B19" s="1" t="s">
        <v>35</v>
      </c>
      <c r="C19" s="1" t="s">
        <v>32</v>
      </c>
      <c r="D19" s="1" t="s">
        <v>20</v>
      </c>
      <c r="E19" s="1" t="s">
        <v>20</v>
      </c>
      <c r="F19" s="1" t="s">
        <v>22</v>
      </c>
      <c r="G19" s="1" t="s">
        <v>38</v>
      </c>
      <c r="H19" s="1" t="s">
        <v>39</v>
      </c>
      <c r="I19" s="2" t="s">
        <v>40</v>
      </c>
      <c r="J19" s="4">
        <v>829400000</v>
      </c>
      <c r="K19" s="4">
        <v>0</v>
      </c>
      <c r="L19" s="4">
        <v>0</v>
      </c>
      <c r="M19" s="4">
        <v>829400000</v>
      </c>
      <c r="N19" s="4">
        <v>0</v>
      </c>
      <c r="O19" s="4">
        <v>829400000</v>
      </c>
      <c r="P19" s="4">
        <v>0</v>
      </c>
      <c r="Q19" s="4">
        <v>0</v>
      </c>
      <c r="R19" s="4">
        <v>0</v>
      </c>
      <c r="S19" s="8">
        <f t="shared" si="1"/>
        <v>829400000</v>
      </c>
      <c r="T19" s="9">
        <f t="shared" si="2"/>
        <v>0</v>
      </c>
      <c r="U19" s="9">
        <f t="shared" si="3"/>
        <v>0</v>
      </c>
      <c r="V19" s="9">
        <f t="shared" si="4"/>
        <v>0</v>
      </c>
    </row>
    <row r="20" spans="1:22" ht="44.25" customHeight="1" thickTop="1" thickBot="1">
      <c r="A20" s="1" t="s">
        <v>19</v>
      </c>
      <c r="B20" s="1" t="s">
        <v>35</v>
      </c>
      <c r="C20" s="1" t="s">
        <v>26</v>
      </c>
      <c r="D20" s="1" t="s">
        <v>20</v>
      </c>
      <c r="E20" s="1" t="s">
        <v>41</v>
      </c>
      <c r="F20" s="1" t="s">
        <v>22</v>
      </c>
      <c r="G20" s="1" t="s">
        <v>23</v>
      </c>
      <c r="H20" s="1" t="s">
        <v>24</v>
      </c>
      <c r="I20" s="2" t="s">
        <v>42</v>
      </c>
      <c r="J20" s="4">
        <v>54000000</v>
      </c>
      <c r="K20" s="4">
        <v>0</v>
      </c>
      <c r="L20" s="4">
        <v>0</v>
      </c>
      <c r="M20" s="4">
        <v>54000000</v>
      </c>
      <c r="N20" s="4">
        <v>54000000</v>
      </c>
      <c r="O20" s="4">
        <v>0</v>
      </c>
      <c r="P20" s="4">
        <v>54000000</v>
      </c>
      <c r="Q20" s="4">
        <v>0</v>
      </c>
      <c r="R20" s="4">
        <v>0</v>
      </c>
      <c r="S20" s="8">
        <f t="shared" si="1"/>
        <v>0</v>
      </c>
      <c r="T20" s="9">
        <f t="shared" si="2"/>
        <v>1</v>
      </c>
      <c r="U20" s="9">
        <f t="shared" si="3"/>
        <v>0</v>
      </c>
      <c r="V20" s="9">
        <f t="shared" si="4"/>
        <v>0</v>
      </c>
    </row>
    <row r="21" spans="1:22" ht="42" customHeight="1" thickTop="1" thickBot="1">
      <c r="A21" s="1" t="s">
        <v>19</v>
      </c>
      <c r="B21" s="1" t="s">
        <v>35</v>
      </c>
      <c r="C21" s="1" t="s">
        <v>26</v>
      </c>
      <c r="D21" s="1" t="s">
        <v>20</v>
      </c>
      <c r="E21" s="1" t="s">
        <v>43</v>
      </c>
      <c r="F21" s="1" t="s">
        <v>22</v>
      </c>
      <c r="G21" s="1" t="s">
        <v>23</v>
      </c>
      <c r="H21" s="1" t="s">
        <v>24</v>
      </c>
      <c r="I21" s="2" t="s">
        <v>44</v>
      </c>
      <c r="J21" s="4">
        <v>1757879305</v>
      </c>
      <c r="K21" s="4">
        <v>0</v>
      </c>
      <c r="L21" s="4">
        <v>0</v>
      </c>
      <c r="M21" s="4">
        <v>1757879305</v>
      </c>
      <c r="N21" s="4">
        <v>1757879305</v>
      </c>
      <c r="O21" s="4">
        <v>0</v>
      </c>
      <c r="P21" s="4">
        <v>1757879305</v>
      </c>
      <c r="Q21" s="4">
        <v>1757879305</v>
      </c>
      <c r="R21" s="4">
        <v>1757879305</v>
      </c>
      <c r="S21" s="8">
        <f t="shared" si="1"/>
        <v>0</v>
      </c>
      <c r="T21" s="9">
        <f t="shared" si="2"/>
        <v>1</v>
      </c>
      <c r="U21" s="9">
        <f t="shared" si="3"/>
        <v>1</v>
      </c>
      <c r="V21" s="9">
        <f t="shared" si="4"/>
        <v>1</v>
      </c>
    </row>
    <row r="22" spans="1:22" ht="42.75" customHeight="1" thickTop="1" thickBot="1">
      <c r="A22" s="1" t="s">
        <v>19</v>
      </c>
      <c r="B22" s="1" t="s">
        <v>35</v>
      </c>
      <c r="C22" s="1" t="s">
        <v>26</v>
      </c>
      <c r="D22" s="1" t="s">
        <v>20</v>
      </c>
      <c r="E22" s="1" t="s">
        <v>45</v>
      </c>
      <c r="F22" s="1" t="s">
        <v>22</v>
      </c>
      <c r="G22" s="1" t="s">
        <v>23</v>
      </c>
      <c r="H22" s="1" t="s">
        <v>24</v>
      </c>
      <c r="I22" s="2" t="s">
        <v>46</v>
      </c>
      <c r="J22" s="4">
        <v>255390270</v>
      </c>
      <c r="K22" s="4">
        <v>0</v>
      </c>
      <c r="L22" s="4">
        <v>0</v>
      </c>
      <c r="M22" s="4">
        <v>255390270</v>
      </c>
      <c r="N22" s="4">
        <v>255390270</v>
      </c>
      <c r="O22" s="4">
        <v>0</v>
      </c>
      <c r="P22" s="4">
        <v>255390270</v>
      </c>
      <c r="Q22" s="4">
        <v>255390270</v>
      </c>
      <c r="R22" s="4">
        <v>255390270</v>
      </c>
      <c r="S22" s="8">
        <f t="shared" si="1"/>
        <v>0</v>
      </c>
      <c r="T22" s="9">
        <f t="shared" si="2"/>
        <v>1</v>
      </c>
      <c r="U22" s="9">
        <f t="shared" si="3"/>
        <v>1</v>
      </c>
      <c r="V22" s="9">
        <f t="shared" si="4"/>
        <v>1</v>
      </c>
    </row>
    <row r="23" spans="1:22" ht="39.75" customHeight="1" thickTop="1" thickBot="1">
      <c r="A23" s="1" t="s">
        <v>19</v>
      </c>
      <c r="B23" s="1" t="s">
        <v>35</v>
      </c>
      <c r="C23" s="1" t="s">
        <v>26</v>
      </c>
      <c r="D23" s="1" t="s">
        <v>20</v>
      </c>
      <c r="E23" s="1" t="s">
        <v>47</v>
      </c>
      <c r="F23" s="1" t="s">
        <v>22</v>
      </c>
      <c r="G23" s="1" t="s">
        <v>23</v>
      </c>
      <c r="H23" s="1" t="s">
        <v>24</v>
      </c>
      <c r="I23" s="2" t="s">
        <v>48</v>
      </c>
      <c r="J23" s="4">
        <v>6879700800</v>
      </c>
      <c r="K23" s="4">
        <v>0</v>
      </c>
      <c r="L23" s="4">
        <v>0</v>
      </c>
      <c r="M23" s="4">
        <v>6879700800</v>
      </c>
      <c r="N23" s="4">
        <v>6879700800</v>
      </c>
      <c r="O23" s="4">
        <v>0</v>
      </c>
      <c r="P23" s="4">
        <v>6879700800</v>
      </c>
      <c r="Q23" s="4">
        <v>2809823823.79</v>
      </c>
      <c r="R23" s="4">
        <v>2809823823.79</v>
      </c>
      <c r="S23" s="8">
        <f t="shared" si="1"/>
        <v>0</v>
      </c>
      <c r="T23" s="9">
        <f t="shared" si="2"/>
        <v>1</v>
      </c>
      <c r="U23" s="9">
        <f t="shared" si="3"/>
        <v>0.40842238717561669</v>
      </c>
      <c r="V23" s="9">
        <f t="shared" si="4"/>
        <v>0.40842238717561669</v>
      </c>
    </row>
    <row r="24" spans="1:22" ht="40.5" customHeight="1" thickTop="1" thickBot="1">
      <c r="A24" s="1" t="s">
        <v>19</v>
      </c>
      <c r="B24" s="1" t="s">
        <v>35</v>
      </c>
      <c r="C24" s="1" t="s">
        <v>26</v>
      </c>
      <c r="D24" s="1" t="s">
        <v>20</v>
      </c>
      <c r="E24" s="1" t="s">
        <v>49</v>
      </c>
      <c r="F24" s="1" t="s">
        <v>22</v>
      </c>
      <c r="G24" s="1" t="s">
        <v>23</v>
      </c>
      <c r="H24" s="1" t="s">
        <v>24</v>
      </c>
      <c r="I24" s="2" t="s">
        <v>50</v>
      </c>
      <c r="J24" s="4">
        <v>1427206966</v>
      </c>
      <c r="K24" s="4">
        <v>0</v>
      </c>
      <c r="L24" s="4">
        <v>0</v>
      </c>
      <c r="M24" s="4">
        <v>1427206966</v>
      </c>
      <c r="N24" s="4">
        <v>1427206966</v>
      </c>
      <c r="O24" s="4">
        <v>0</v>
      </c>
      <c r="P24" s="4">
        <v>1427206966</v>
      </c>
      <c r="Q24" s="4">
        <v>830000000</v>
      </c>
      <c r="R24" s="4">
        <v>830000000</v>
      </c>
      <c r="S24" s="8">
        <f t="shared" si="1"/>
        <v>0</v>
      </c>
      <c r="T24" s="9">
        <f t="shared" si="2"/>
        <v>1</v>
      </c>
      <c r="U24" s="9">
        <f t="shared" si="3"/>
        <v>0.5815554574584384</v>
      </c>
      <c r="V24" s="9">
        <f t="shared" si="4"/>
        <v>0.5815554574584384</v>
      </c>
    </row>
    <row r="25" spans="1:22" ht="30" customHeight="1" thickTop="1" thickBot="1">
      <c r="A25" s="1" t="s">
        <v>19</v>
      </c>
      <c r="B25" s="1" t="s">
        <v>35</v>
      </c>
      <c r="C25" s="1" t="s">
        <v>28</v>
      </c>
      <c r="D25" s="1" t="s">
        <v>20</v>
      </c>
      <c r="E25" s="1" t="s">
        <v>28</v>
      </c>
      <c r="F25" s="1" t="s">
        <v>22</v>
      </c>
      <c r="G25" s="1" t="s">
        <v>23</v>
      </c>
      <c r="H25" s="1" t="s">
        <v>24</v>
      </c>
      <c r="I25" s="2" t="s">
        <v>51</v>
      </c>
      <c r="J25" s="4">
        <v>630000000</v>
      </c>
      <c r="K25" s="4">
        <v>0</v>
      </c>
      <c r="L25" s="4">
        <v>0</v>
      </c>
      <c r="M25" s="4">
        <v>630000000</v>
      </c>
      <c r="N25" s="4">
        <v>576093000</v>
      </c>
      <c r="O25" s="4">
        <v>53907000</v>
      </c>
      <c r="P25" s="4">
        <v>574444000</v>
      </c>
      <c r="Q25" s="4">
        <v>574444000</v>
      </c>
      <c r="R25" s="4">
        <v>574444000</v>
      </c>
      <c r="S25" s="8">
        <f t="shared" si="1"/>
        <v>55556000</v>
      </c>
      <c r="T25" s="9">
        <f t="shared" si="2"/>
        <v>0.91181587301587297</v>
      </c>
      <c r="U25" s="9">
        <f t="shared" si="3"/>
        <v>0.91181587301587297</v>
      </c>
      <c r="V25" s="9">
        <f t="shared" si="4"/>
        <v>0.91181587301587297</v>
      </c>
    </row>
    <row r="26" spans="1:22" ht="30" customHeight="1" thickTop="1" thickBot="1">
      <c r="A26" s="1" t="s">
        <v>19</v>
      </c>
      <c r="B26" s="1" t="s">
        <v>35</v>
      </c>
      <c r="C26" s="1" t="s">
        <v>28</v>
      </c>
      <c r="D26" s="1" t="s">
        <v>20</v>
      </c>
      <c r="E26" s="1" t="s">
        <v>52</v>
      </c>
      <c r="F26" s="1" t="s">
        <v>22</v>
      </c>
      <c r="G26" s="1" t="s">
        <v>23</v>
      </c>
      <c r="H26" s="1" t="s">
        <v>24</v>
      </c>
      <c r="I26" s="2" t="s">
        <v>53</v>
      </c>
      <c r="J26" s="4">
        <v>244000000</v>
      </c>
      <c r="K26" s="4">
        <v>0</v>
      </c>
      <c r="L26" s="4">
        <v>0</v>
      </c>
      <c r="M26" s="4">
        <v>244000000</v>
      </c>
      <c r="N26" s="4">
        <v>24440409.27</v>
      </c>
      <c r="O26" s="4">
        <v>219559590.72999999</v>
      </c>
      <c r="P26" s="4">
        <v>24440409.27</v>
      </c>
      <c r="Q26" s="4">
        <v>24440409.27</v>
      </c>
      <c r="R26" s="4">
        <v>24440409.27</v>
      </c>
      <c r="S26" s="8">
        <f t="shared" si="1"/>
        <v>219559590.72999999</v>
      </c>
      <c r="T26" s="9">
        <f t="shared" si="2"/>
        <v>0.10016561176229508</v>
      </c>
      <c r="U26" s="9">
        <f t="shared" si="3"/>
        <v>0.10016561176229508</v>
      </c>
      <c r="V26" s="9">
        <f t="shared" si="4"/>
        <v>0.10016561176229508</v>
      </c>
    </row>
    <row r="27" spans="1:22" ht="30" customHeight="1" thickTop="1" thickBot="1">
      <c r="A27" s="1" t="s">
        <v>19</v>
      </c>
      <c r="B27" s="1" t="s">
        <v>35</v>
      </c>
      <c r="C27" s="1" t="s">
        <v>28</v>
      </c>
      <c r="D27" s="1" t="s">
        <v>20</v>
      </c>
      <c r="E27" s="1" t="s">
        <v>54</v>
      </c>
      <c r="F27" s="1" t="s">
        <v>22</v>
      </c>
      <c r="G27" s="1" t="s">
        <v>23</v>
      </c>
      <c r="H27" s="1" t="s">
        <v>24</v>
      </c>
      <c r="I27" s="2" t="s">
        <v>55</v>
      </c>
      <c r="J27" s="4">
        <v>1700000000</v>
      </c>
      <c r="K27" s="4">
        <v>0</v>
      </c>
      <c r="L27" s="4">
        <v>0</v>
      </c>
      <c r="M27" s="4">
        <v>1700000000</v>
      </c>
      <c r="N27" s="4">
        <v>1141735000</v>
      </c>
      <c r="O27" s="4">
        <v>558265000</v>
      </c>
      <c r="P27" s="4">
        <v>10550208</v>
      </c>
      <c r="Q27" s="4">
        <v>10550208</v>
      </c>
      <c r="R27" s="4">
        <v>10550208</v>
      </c>
      <c r="S27" s="8">
        <f t="shared" si="1"/>
        <v>1689449792</v>
      </c>
      <c r="T27" s="9">
        <f t="shared" si="2"/>
        <v>6.2060047058823528E-3</v>
      </c>
      <c r="U27" s="9">
        <f t="shared" si="3"/>
        <v>6.2060047058823528E-3</v>
      </c>
      <c r="V27" s="9">
        <f t="shared" si="4"/>
        <v>6.2060047058823528E-3</v>
      </c>
    </row>
    <row r="28" spans="1:22" ht="42" customHeight="1" thickTop="1" thickBot="1">
      <c r="A28" s="1" t="s">
        <v>19</v>
      </c>
      <c r="B28" s="1" t="s">
        <v>35</v>
      </c>
      <c r="C28" s="1" t="s">
        <v>28</v>
      </c>
      <c r="D28" s="1" t="s">
        <v>20</v>
      </c>
      <c r="E28" s="1" t="s">
        <v>56</v>
      </c>
      <c r="F28" s="1" t="s">
        <v>22</v>
      </c>
      <c r="G28" s="1" t="s">
        <v>23</v>
      </c>
      <c r="H28" s="1" t="s">
        <v>24</v>
      </c>
      <c r="I28" s="2" t="s">
        <v>57</v>
      </c>
      <c r="J28" s="4">
        <v>44000000000</v>
      </c>
      <c r="K28" s="4">
        <v>0</v>
      </c>
      <c r="L28" s="4">
        <v>0</v>
      </c>
      <c r="M28" s="4">
        <v>44000000000</v>
      </c>
      <c r="N28" s="4">
        <v>23691491234.400002</v>
      </c>
      <c r="O28" s="4">
        <v>20308508765.599998</v>
      </c>
      <c r="P28" s="4">
        <v>22846605535.400002</v>
      </c>
      <c r="Q28" s="4">
        <v>22829214777.400002</v>
      </c>
      <c r="R28" s="4">
        <v>22829214777.400002</v>
      </c>
      <c r="S28" s="8">
        <f t="shared" si="1"/>
        <v>21153394464.599998</v>
      </c>
      <c r="T28" s="9">
        <f t="shared" si="2"/>
        <v>0.51924103489545459</v>
      </c>
      <c r="U28" s="9">
        <f t="shared" si="3"/>
        <v>0.51884579039545453</v>
      </c>
      <c r="V28" s="9">
        <f t="shared" si="4"/>
        <v>0.51884579039545453</v>
      </c>
    </row>
    <row r="29" spans="1:22" ht="40.5" customHeight="1" thickTop="1" thickBot="1">
      <c r="A29" s="1" t="s">
        <v>19</v>
      </c>
      <c r="B29" s="1" t="s">
        <v>35</v>
      </c>
      <c r="C29" s="1" t="s">
        <v>28</v>
      </c>
      <c r="D29" s="1" t="s">
        <v>20</v>
      </c>
      <c r="E29" s="1" t="s">
        <v>58</v>
      </c>
      <c r="F29" s="1" t="s">
        <v>22</v>
      </c>
      <c r="G29" s="1" t="s">
        <v>23</v>
      </c>
      <c r="H29" s="1" t="s">
        <v>24</v>
      </c>
      <c r="I29" s="2" t="s">
        <v>59</v>
      </c>
      <c r="J29" s="4">
        <v>29000000000</v>
      </c>
      <c r="K29" s="4">
        <v>0</v>
      </c>
      <c r="L29" s="4">
        <v>0</v>
      </c>
      <c r="M29" s="4">
        <v>29000000000</v>
      </c>
      <c r="N29" s="4">
        <v>16324069575.18</v>
      </c>
      <c r="O29" s="4">
        <v>12675930424.82</v>
      </c>
      <c r="P29" s="4">
        <v>15921472786.48</v>
      </c>
      <c r="Q29" s="4">
        <v>15721143740.85</v>
      </c>
      <c r="R29" s="4">
        <v>15721143740.85</v>
      </c>
      <c r="S29" s="8">
        <f t="shared" si="1"/>
        <v>13078527213.52</v>
      </c>
      <c r="T29" s="9">
        <f t="shared" si="2"/>
        <v>0.54901630298206894</v>
      </c>
      <c r="U29" s="9">
        <f t="shared" si="3"/>
        <v>0.5421084048568966</v>
      </c>
      <c r="V29" s="9">
        <f t="shared" si="4"/>
        <v>0.5421084048568966</v>
      </c>
    </row>
    <row r="30" spans="1:22" ht="42.75" customHeight="1" thickTop="1" thickBot="1">
      <c r="A30" s="1" t="s">
        <v>19</v>
      </c>
      <c r="B30" s="1" t="s">
        <v>35</v>
      </c>
      <c r="C30" s="1" t="s">
        <v>60</v>
      </c>
      <c r="D30" s="1" t="s">
        <v>20</v>
      </c>
      <c r="E30" s="1" t="s">
        <v>20</v>
      </c>
      <c r="F30" s="1" t="s">
        <v>22</v>
      </c>
      <c r="G30" s="1" t="s">
        <v>23</v>
      </c>
      <c r="H30" s="1" t="s">
        <v>24</v>
      </c>
      <c r="I30" s="2" t="s">
        <v>61</v>
      </c>
      <c r="J30" s="4">
        <v>2413900000</v>
      </c>
      <c r="K30" s="4">
        <v>0</v>
      </c>
      <c r="L30" s="4">
        <v>0</v>
      </c>
      <c r="M30" s="4">
        <v>2413900000</v>
      </c>
      <c r="N30" s="4">
        <v>0</v>
      </c>
      <c r="O30" s="4">
        <v>2413900000</v>
      </c>
      <c r="P30" s="4">
        <v>0</v>
      </c>
      <c r="Q30" s="4">
        <v>0</v>
      </c>
      <c r="R30" s="4">
        <v>0</v>
      </c>
      <c r="S30" s="8">
        <f t="shared" si="1"/>
        <v>2413900000</v>
      </c>
      <c r="T30" s="9">
        <f t="shared" si="2"/>
        <v>0</v>
      </c>
      <c r="U30" s="9">
        <f t="shared" si="3"/>
        <v>0</v>
      </c>
      <c r="V30" s="9">
        <f t="shared" si="4"/>
        <v>0</v>
      </c>
    </row>
    <row r="31" spans="1:22" ht="45" customHeight="1" thickTop="1" thickBot="1">
      <c r="A31" s="1" t="s">
        <v>19</v>
      </c>
      <c r="B31" s="1" t="s">
        <v>35</v>
      </c>
      <c r="C31" s="1" t="s">
        <v>60</v>
      </c>
      <c r="D31" s="1" t="s">
        <v>35</v>
      </c>
      <c r="E31" s="1" t="s">
        <v>62</v>
      </c>
      <c r="F31" s="1" t="s">
        <v>22</v>
      </c>
      <c r="G31" s="1" t="s">
        <v>23</v>
      </c>
      <c r="H31" s="1" t="s">
        <v>24</v>
      </c>
      <c r="I31" s="2" t="s">
        <v>63</v>
      </c>
      <c r="J31" s="4">
        <v>0</v>
      </c>
      <c r="K31" s="4">
        <v>727390300</v>
      </c>
      <c r="L31" s="4">
        <v>727390300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8">
        <f t="shared" si="1"/>
        <v>0</v>
      </c>
      <c r="T31" s="9">
        <v>0</v>
      </c>
      <c r="U31" s="9">
        <v>0</v>
      </c>
      <c r="V31" s="9">
        <v>0</v>
      </c>
    </row>
    <row r="32" spans="1:22" ht="39.75" customHeight="1" thickTop="1" thickBot="1">
      <c r="A32" s="7" t="s">
        <v>19</v>
      </c>
      <c r="B32" s="7">
        <v>4</v>
      </c>
      <c r="C32" s="7"/>
      <c r="D32" s="7"/>
      <c r="E32" s="7"/>
      <c r="F32" s="7"/>
      <c r="G32" s="7"/>
      <c r="H32" s="7"/>
      <c r="I32" s="26" t="s">
        <v>108</v>
      </c>
      <c r="J32" s="27">
        <f>SUM(J33:J39)</f>
        <v>199183622659</v>
      </c>
      <c r="K32" s="27">
        <f t="shared" ref="K32:R32" si="9">SUM(K33:K39)</f>
        <v>57023000000</v>
      </c>
      <c r="L32" s="27">
        <f t="shared" si="9"/>
        <v>0</v>
      </c>
      <c r="M32" s="27">
        <f t="shared" si="9"/>
        <v>256206622659</v>
      </c>
      <c r="N32" s="27">
        <f t="shared" si="9"/>
        <v>256206622659</v>
      </c>
      <c r="O32" s="27">
        <f t="shared" si="9"/>
        <v>0</v>
      </c>
      <c r="P32" s="27">
        <f t="shared" si="9"/>
        <v>204183622659</v>
      </c>
      <c r="Q32" s="27">
        <f t="shared" si="9"/>
        <v>125299972810.04001</v>
      </c>
      <c r="R32" s="27">
        <f t="shared" si="9"/>
        <v>125299972810.04001</v>
      </c>
      <c r="S32" s="24">
        <f t="shared" si="1"/>
        <v>52023000000</v>
      </c>
      <c r="T32" s="25">
        <f t="shared" ref="T32:T68" si="10">+P32/M32</f>
        <v>0.79694904269028055</v>
      </c>
      <c r="U32" s="25">
        <f t="shared" ref="U32:U68" si="11">+Q32/M32</f>
        <v>0.48905829017858327</v>
      </c>
      <c r="V32" s="25">
        <f t="shared" ref="V32:V68" si="12">+R32/M32</f>
        <v>0.48905829017858327</v>
      </c>
    </row>
    <row r="33" spans="1:22" ht="69" customHeight="1" thickTop="1" thickBot="1">
      <c r="A33" s="1" t="s">
        <v>19</v>
      </c>
      <c r="B33" s="1" t="s">
        <v>26</v>
      </c>
      <c r="C33" s="1" t="s">
        <v>32</v>
      </c>
      <c r="D33" s="1" t="s">
        <v>20</v>
      </c>
      <c r="E33" s="1" t="s">
        <v>56</v>
      </c>
      <c r="F33" s="1" t="s">
        <v>22</v>
      </c>
      <c r="G33" s="1" t="s">
        <v>23</v>
      </c>
      <c r="H33" s="1" t="s">
        <v>24</v>
      </c>
      <c r="I33" s="2" t="s">
        <v>64</v>
      </c>
      <c r="J33" s="4">
        <v>136926822659</v>
      </c>
      <c r="K33" s="4">
        <v>0</v>
      </c>
      <c r="L33" s="4">
        <v>0</v>
      </c>
      <c r="M33" s="4">
        <v>136926822659</v>
      </c>
      <c r="N33" s="4">
        <v>136926822659</v>
      </c>
      <c r="O33" s="4">
        <v>0</v>
      </c>
      <c r="P33" s="4">
        <v>136926822659</v>
      </c>
      <c r="Q33" s="4">
        <v>77649348308</v>
      </c>
      <c r="R33" s="4">
        <v>77649348308</v>
      </c>
      <c r="S33" s="8">
        <f t="shared" si="1"/>
        <v>0</v>
      </c>
      <c r="T33" s="9">
        <f t="shared" si="10"/>
        <v>1</v>
      </c>
      <c r="U33" s="9">
        <f t="shared" si="11"/>
        <v>0.56708646852469868</v>
      </c>
      <c r="V33" s="9">
        <f t="shared" si="12"/>
        <v>0.56708646852469868</v>
      </c>
    </row>
    <row r="34" spans="1:22" ht="78.75" customHeight="1" thickTop="1" thickBot="1">
      <c r="A34" s="1" t="s">
        <v>19</v>
      </c>
      <c r="B34" s="1" t="s">
        <v>26</v>
      </c>
      <c r="C34" s="1" t="s">
        <v>32</v>
      </c>
      <c r="D34" s="1" t="s">
        <v>20</v>
      </c>
      <c r="E34" s="1" t="s">
        <v>65</v>
      </c>
      <c r="F34" s="1" t="s">
        <v>22</v>
      </c>
      <c r="G34" s="1" t="s">
        <v>23</v>
      </c>
      <c r="H34" s="1" t="s">
        <v>24</v>
      </c>
      <c r="I34" s="2" t="s">
        <v>66</v>
      </c>
      <c r="J34" s="4">
        <v>28670000000</v>
      </c>
      <c r="K34" s="4">
        <v>0</v>
      </c>
      <c r="L34" s="4">
        <v>0</v>
      </c>
      <c r="M34" s="4">
        <v>28670000000</v>
      </c>
      <c r="N34" s="4">
        <v>28670000000</v>
      </c>
      <c r="O34" s="4">
        <v>0</v>
      </c>
      <c r="P34" s="4">
        <v>28670000000</v>
      </c>
      <c r="Q34" s="4">
        <v>14063824502.040001</v>
      </c>
      <c r="R34" s="4">
        <v>14063824502.040001</v>
      </c>
      <c r="S34" s="8">
        <f t="shared" si="1"/>
        <v>0</v>
      </c>
      <c r="T34" s="9">
        <f t="shared" si="10"/>
        <v>1</v>
      </c>
      <c r="U34" s="9">
        <f t="shared" si="11"/>
        <v>0.49054148943285669</v>
      </c>
      <c r="V34" s="9">
        <f t="shared" si="12"/>
        <v>0.49054148943285669</v>
      </c>
    </row>
    <row r="35" spans="1:22" ht="76.5" customHeight="1" thickTop="1" thickBot="1">
      <c r="A35" s="1" t="s">
        <v>19</v>
      </c>
      <c r="B35" s="1" t="s">
        <v>26</v>
      </c>
      <c r="C35" s="1" t="s">
        <v>32</v>
      </c>
      <c r="D35" s="1" t="s">
        <v>20</v>
      </c>
      <c r="E35" s="1" t="s">
        <v>65</v>
      </c>
      <c r="F35" s="1" t="s">
        <v>22</v>
      </c>
      <c r="G35" s="1" t="s">
        <v>38</v>
      </c>
      <c r="H35" s="1" t="s">
        <v>24</v>
      </c>
      <c r="I35" s="2" t="s">
        <v>66</v>
      </c>
      <c r="J35" s="4">
        <v>0</v>
      </c>
      <c r="K35" s="4">
        <v>25023000000</v>
      </c>
      <c r="L35" s="4">
        <v>0</v>
      </c>
      <c r="M35" s="4">
        <v>25023000000</v>
      </c>
      <c r="N35" s="4">
        <v>25023000000</v>
      </c>
      <c r="O35" s="4">
        <v>0</v>
      </c>
      <c r="P35" s="4">
        <v>0</v>
      </c>
      <c r="Q35" s="4">
        <v>0</v>
      </c>
      <c r="R35" s="4">
        <v>0</v>
      </c>
      <c r="S35" s="8">
        <f t="shared" si="1"/>
        <v>25023000000</v>
      </c>
      <c r="T35" s="9">
        <f t="shared" si="10"/>
        <v>0</v>
      </c>
      <c r="U35" s="9">
        <f t="shared" si="11"/>
        <v>0</v>
      </c>
      <c r="V35" s="9">
        <f t="shared" si="12"/>
        <v>0</v>
      </c>
    </row>
    <row r="36" spans="1:22" ht="81.75" customHeight="1" thickTop="1" thickBot="1">
      <c r="A36" s="1" t="s">
        <v>19</v>
      </c>
      <c r="B36" s="1" t="s">
        <v>26</v>
      </c>
      <c r="C36" s="1" t="s">
        <v>32</v>
      </c>
      <c r="D36" s="1" t="s">
        <v>20</v>
      </c>
      <c r="E36" s="1" t="s">
        <v>67</v>
      </c>
      <c r="F36" s="1" t="s">
        <v>22</v>
      </c>
      <c r="G36" s="1" t="s">
        <v>23</v>
      </c>
      <c r="H36" s="1" t="s">
        <v>24</v>
      </c>
      <c r="I36" s="2" t="s">
        <v>68</v>
      </c>
      <c r="J36" s="4">
        <v>0</v>
      </c>
      <c r="K36" s="4">
        <v>7000000000</v>
      </c>
      <c r="L36" s="4">
        <v>0</v>
      </c>
      <c r="M36" s="4">
        <v>7000000000</v>
      </c>
      <c r="N36" s="4">
        <v>7000000000</v>
      </c>
      <c r="O36" s="4">
        <v>0</v>
      </c>
      <c r="P36" s="4">
        <v>0</v>
      </c>
      <c r="Q36" s="4">
        <v>0</v>
      </c>
      <c r="R36" s="4">
        <v>0</v>
      </c>
      <c r="S36" s="8">
        <f t="shared" si="1"/>
        <v>7000000000</v>
      </c>
      <c r="T36" s="9">
        <f t="shared" si="10"/>
        <v>0</v>
      </c>
      <c r="U36" s="9">
        <f t="shared" si="11"/>
        <v>0</v>
      </c>
      <c r="V36" s="9">
        <f t="shared" si="12"/>
        <v>0</v>
      </c>
    </row>
    <row r="37" spans="1:22" ht="80.25" customHeight="1" thickTop="1" thickBot="1">
      <c r="A37" s="1" t="s">
        <v>19</v>
      </c>
      <c r="B37" s="1" t="s">
        <v>26</v>
      </c>
      <c r="C37" s="1" t="s">
        <v>32</v>
      </c>
      <c r="D37" s="1" t="s">
        <v>20</v>
      </c>
      <c r="E37" s="1" t="s">
        <v>67</v>
      </c>
      <c r="F37" s="1" t="s">
        <v>22</v>
      </c>
      <c r="G37" s="1" t="s">
        <v>38</v>
      </c>
      <c r="H37" s="1" t="s">
        <v>24</v>
      </c>
      <c r="I37" s="2" t="s">
        <v>68</v>
      </c>
      <c r="J37" s="4">
        <v>0</v>
      </c>
      <c r="K37" s="4">
        <v>5000000000</v>
      </c>
      <c r="L37" s="4">
        <v>0</v>
      </c>
      <c r="M37" s="4">
        <v>5000000000</v>
      </c>
      <c r="N37" s="4">
        <v>5000000000</v>
      </c>
      <c r="O37" s="4">
        <v>0</v>
      </c>
      <c r="P37" s="4">
        <v>5000000000</v>
      </c>
      <c r="Q37" s="4">
        <v>0</v>
      </c>
      <c r="R37" s="4">
        <v>0</v>
      </c>
      <c r="S37" s="8">
        <f t="shared" si="1"/>
        <v>0</v>
      </c>
      <c r="T37" s="9">
        <f t="shared" si="10"/>
        <v>1</v>
      </c>
      <c r="U37" s="9">
        <f t="shared" si="11"/>
        <v>0</v>
      </c>
      <c r="V37" s="9">
        <f t="shared" si="12"/>
        <v>0</v>
      </c>
    </row>
    <row r="38" spans="1:22" ht="84" customHeight="1" thickTop="1" thickBot="1">
      <c r="A38" s="1" t="s">
        <v>19</v>
      </c>
      <c r="B38" s="1" t="s">
        <v>26</v>
      </c>
      <c r="C38" s="1" t="s">
        <v>32</v>
      </c>
      <c r="D38" s="1" t="s">
        <v>20</v>
      </c>
      <c r="E38" s="1" t="s">
        <v>67</v>
      </c>
      <c r="F38" s="1" t="s">
        <v>22</v>
      </c>
      <c r="G38" s="1" t="s">
        <v>38</v>
      </c>
      <c r="H38" s="1" t="s">
        <v>39</v>
      </c>
      <c r="I38" s="2" t="s">
        <v>68</v>
      </c>
      <c r="J38" s="4">
        <v>30586800000</v>
      </c>
      <c r="K38" s="4">
        <v>10000000000</v>
      </c>
      <c r="L38" s="4">
        <v>0</v>
      </c>
      <c r="M38" s="4">
        <v>40586800000</v>
      </c>
      <c r="N38" s="4">
        <v>40586800000</v>
      </c>
      <c r="O38" s="4">
        <v>0</v>
      </c>
      <c r="P38" s="4">
        <v>30586800000</v>
      </c>
      <c r="Q38" s="4">
        <v>30586800000</v>
      </c>
      <c r="R38" s="4">
        <v>30586800000</v>
      </c>
      <c r="S38" s="8">
        <f t="shared" ref="S38:S68" si="13">+M38-P38</f>
        <v>10000000000</v>
      </c>
      <c r="T38" s="9">
        <f t="shared" si="10"/>
        <v>0.75361447564232709</v>
      </c>
      <c r="U38" s="9">
        <f t="shared" si="11"/>
        <v>0.75361447564232709</v>
      </c>
      <c r="V38" s="9">
        <f t="shared" si="12"/>
        <v>0.75361447564232709</v>
      </c>
    </row>
    <row r="39" spans="1:22" ht="72" customHeight="1" thickTop="1" thickBot="1">
      <c r="A39" s="1" t="s">
        <v>19</v>
      </c>
      <c r="B39" s="1" t="s">
        <v>26</v>
      </c>
      <c r="C39" s="1" t="s">
        <v>32</v>
      </c>
      <c r="D39" s="1" t="s">
        <v>20</v>
      </c>
      <c r="E39" s="1" t="s">
        <v>69</v>
      </c>
      <c r="F39" s="1" t="s">
        <v>22</v>
      </c>
      <c r="G39" s="1" t="s">
        <v>23</v>
      </c>
      <c r="H39" s="1" t="s">
        <v>24</v>
      </c>
      <c r="I39" s="2" t="s">
        <v>70</v>
      </c>
      <c r="J39" s="4">
        <v>3000000000</v>
      </c>
      <c r="K39" s="4">
        <v>10000000000</v>
      </c>
      <c r="L39" s="4">
        <v>0</v>
      </c>
      <c r="M39" s="4">
        <v>13000000000</v>
      </c>
      <c r="N39" s="4">
        <v>13000000000</v>
      </c>
      <c r="O39" s="4">
        <v>0</v>
      </c>
      <c r="P39" s="4">
        <v>3000000000</v>
      </c>
      <c r="Q39" s="4">
        <v>3000000000</v>
      </c>
      <c r="R39" s="4">
        <v>3000000000</v>
      </c>
      <c r="S39" s="8">
        <f t="shared" si="13"/>
        <v>10000000000</v>
      </c>
      <c r="T39" s="9">
        <f t="shared" si="10"/>
        <v>0.23076923076923078</v>
      </c>
      <c r="U39" s="9">
        <f t="shared" si="11"/>
        <v>0.23076923076923078</v>
      </c>
      <c r="V39" s="9">
        <f t="shared" si="12"/>
        <v>0.23076923076923078</v>
      </c>
    </row>
    <row r="40" spans="1:22" ht="50.1" customHeight="1" thickTop="1" thickBot="1">
      <c r="A40" s="7" t="s">
        <v>71</v>
      </c>
      <c r="B40" s="7"/>
      <c r="C40" s="7"/>
      <c r="D40" s="7"/>
      <c r="E40" s="7"/>
      <c r="F40" s="7"/>
      <c r="G40" s="7"/>
      <c r="H40" s="7"/>
      <c r="I40" s="26" t="s">
        <v>109</v>
      </c>
      <c r="J40" s="27">
        <f>SUM(J41:J67)</f>
        <v>188620000000</v>
      </c>
      <c r="K40" s="27">
        <f t="shared" ref="K40:R40" si="14">SUM(K41:K67)</f>
        <v>52828899946</v>
      </c>
      <c r="L40" s="27">
        <f t="shared" si="14"/>
        <v>22338899945</v>
      </c>
      <c r="M40" s="27">
        <f t="shared" si="14"/>
        <v>219110000001</v>
      </c>
      <c r="N40" s="27">
        <f t="shared" si="14"/>
        <v>205180042673.76999</v>
      </c>
      <c r="O40" s="27">
        <f t="shared" si="14"/>
        <v>13929957327.230001</v>
      </c>
      <c r="P40" s="27">
        <f t="shared" si="14"/>
        <v>192308611232.66</v>
      </c>
      <c r="Q40" s="27">
        <f t="shared" si="14"/>
        <v>25161883810.59</v>
      </c>
      <c r="R40" s="27">
        <f t="shared" si="14"/>
        <v>24407623616.59</v>
      </c>
      <c r="S40" s="24">
        <f t="shared" si="13"/>
        <v>26801388768.339996</v>
      </c>
      <c r="T40" s="25">
        <f t="shared" si="10"/>
        <v>0.87768066830259839</v>
      </c>
      <c r="U40" s="25">
        <f t="shared" si="11"/>
        <v>0.114836766055749</v>
      </c>
      <c r="V40" s="25">
        <f t="shared" si="12"/>
        <v>0.11139438463090962</v>
      </c>
    </row>
    <row r="41" spans="1:22" ht="59.25" customHeight="1" thickTop="1" thickBot="1">
      <c r="A41" s="1" t="s">
        <v>71</v>
      </c>
      <c r="B41" s="1" t="s">
        <v>72</v>
      </c>
      <c r="C41" s="1" t="s">
        <v>73</v>
      </c>
      <c r="D41" s="1" t="s">
        <v>20</v>
      </c>
      <c r="E41" s="1"/>
      <c r="F41" s="1" t="s">
        <v>22</v>
      </c>
      <c r="G41" s="1" t="s">
        <v>23</v>
      </c>
      <c r="H41" s="1" t="s">
        <v>24</v>
      </c>
      <c r="I41" s="2" t="s">
        <v>74</v>
      </c>
      <c r="J41" s="4">
        <v>2548500000</v>
      </c>
      <c r="K41" s="4">
        <v>0</v>
      </c>
      <c r="L41" s="4">
        <v>0</v>
      </c>
      <c r="M41" s="4">
        <v>2548500000</v>
      </c>
      <c r="N41" s="4">
        <v>2532215203.8499999</v>
      </c>
      <c r="O41" s="4">
        <v>16284796.15</v>
      </c>
      <c r="P41" s="4">
        <v>2499999736.0999999</v>
      </c>
      <c r="Q41" s="4">
        <v>1539258159.0999999</v>
      </c>
      <c r="R41" s="4">
        <v>1539258159.0999999</v>
      </c>
      <c r="S41" s="8">
        <f t="shared" si="13"/>
        <v>48500263.900000095</v>
      </c>
      <c r="T41" s="9">
        <f t="shared" si="10"/>
        <v>0.98096909401608789</v>
      </c>
      <c r="U41" s="9">
        <f t="shared" si="11"/>
        <v>0.6039859364724347</v>
      </c>
      <c r="V41" s="9">
        <f t="shared" si="12"/>
        <v>0.6039859364724347</v>
      </c>
    </row>
    <row r="42" spans="1:22" ht="66.75" customHeight="1" thickTop="1" thickBot="1">
      <c r="A42" s="1" t="s">
        <v>71</v>
      </c>
      <c r="B42" s="1" t="s">
        <v>72</v>
      </c>
      <c r="C42" s="1" t="s">
        <v>73</v>
      </c>
      <c r="D42" s="1" t="s">
        <v>20</v>
      </c>
      <c r="E42" s="1"/>
      <c r="F42" s="1" t="s">
        <v>22</v>
      </c>
      <c r="G42" s="1" t="s">
        <v>75</v>
      </c>
      <c r="H42" s="1" t="s">
        <v>24</v>
      </c>
      <c r="I42" s="2" t="s">
        <v>74</v>
      </c>
      <c r="J42" s="4">
        <v>2548500000</v>
      </c>
      <c r="K42" s="4">
        <v>0</v>
      </c>
      <c r="L42" s="4">
        <v>0</v>
      </c>
      <c r="M42" s="4">
        <v>2548500000</v>
      </c>
      <c r="N42" s="4">
        <v>1011136135.36</v>
      </c>
      <c r="O42" s="4">
        <v>1537363864.6400001</v>
      </c>
      <c r="P42" s="4">
        <v>943880677</v>
      </c>
      <c r="Q42" s="4">
        <v>201998378</v>
      </c>
      <c r="R42" s="4">
        <v>201998378</v>
      </c>
      <c r="S42" s="8">
        <f t="shared" si="13"/>
        <v>1604619323</v>
      </c>
      <c r="T42" s="9">
        <f t="shared" si="10"/>
        <v>0.37036714812634886</v>
      </c>
      <c r="U42" s="9">
        <f t="shared" si="11"/>
        <v>7.9261674710614086E-2</v>
      </c>
      <c r="V42" s="9">
        <f t="shared" si="12"/>
        <v>7.9261674710614086E-2</v>
      </c>
    </row>
    <row r="43" spans="1:22" ht="67.5" customHeight="1" thickTop="1" thickBot="1">
      <c r="A43" s="1" t="s">
        <v>71</v>
      </c>
      <c r="B43" s="1" t="s">
        <v>76</v>
      </c>
      <c r="C43" s="1" t="s">
        <v>73</v>
      </c>
      <c r="D43" s="1" t="s">
        <v>20</v>
      </c>
      <c r="E43" s="1"/>
      <c r="F43" s="1" t="s">
        <v>22</v>
      </c>
      <c r="G43" s="1" t="s">
        <v>23</v>
      </c>
      <c r="H43" s="1" t="s">
        <v>24</v>
      </c>
      <c r="I43" s="2" t="s">
        <v>77</v>
      </c>
      <c r="J43" s="4">
        <v>3234883561</v>
      </c>
      <c r="K43" s="4">
        <v>0</v>
      </c>
      <c r="L43" s="4">
        <v>0</v>
      </c>
      <c r="M43" s="4">
        <v>3234883561</v>
      </c>
      <c r="N43" s="4">
        <v>3234883561</v>
      </c>
      <c r="O43" s="4">
        <v>0</v>
      </c>
      <c r="P43" s="4">
        <v>3234883561</v>
      </c>
      <c r="Q43" s="4">
        <v>0</v>
      </c>
      <c r="R43" s="4">
        <v>0</v>
      </c>
      <c r="S43" s="8">
        <f t="shared" si="13"/>
        <v>0</v>
      </c>
      <c r="T43" s="9">
        <f t="shared" si="10"/>
        <v>1</v>
      </c>
      <c r="U43" s="9">
        <f t="shared" si="11"/>
        <v>0</v>
      </c>
      <c r="V43" s="9">
        <f t="shared" si="12"/>
        <v>0</v>
      </c>
    </row>
    <row r="44" spans="1:22" ht="62.25" customHeight="1" thickTop="1" thickBot="1">
      <c r="A44" s="1" t="s">
        <v>71</v>
      </c>
      <c r="B44" s="1" t="s">
        <v>76</v>
      </c>
      <c r="C44" s="1" t="s">
        <v>73</v>
      </c>
      <c r="D44" s="1" t="s">
        <v>20</v>
      </c>
      <c r="E44" s="1"/>
      <c r="F44" s="1" t="s">
        <v>22</v>
      </c>
      <c r="G44" s="1" t="s">
        <v>75</v>
      </c>
      <c r="H44" s="1" t="s">
        <v>24</v>
      </c>
      <c r="I44" s="2" t="s">
        <v>77</v>
      </c>
      <c r="J44" s="4">
        <v>9765116439</v>
      </c>
      <c r="K44" s="4">
        <v>0</v>
      </c>
      <c r="L44" s="4">
        <v>0</v>
      </c>
      <c r="M44" s="4">
        <v>9765116439</v>
      </c>
      <c r="N44" s="4">
        <v>9765116439</v>
      </c>
      <c r="O44" s="4">
        <v>0</v>
      </c>
      <c r="P44" s="4">
        <v>9765116439</v>
      </c>
      <c r="Q44" s="4">
        <v>7200000000</v>
      </c>
      <c r="R44" s="4">
        <v>7200000000</v>
      </c>
      <c r="S44" s="8">
        <f t="shared" si="13"/>
        <v>0</v>
      </c>
      <c r="T44" s="9">
        <f t="shared" si="10"/>
        <v>1</v>
      </c>
      <c r="U44" s="9">
        <f t="shared" si="11"/>
        <v>0.73731839706944835</v>
      </c>
      <c r="V44" s="9">
        <f t="shared" si="12"/>
        <v>0.73731839706944835</v>
      </c>
    </row>
    <row r="45" spans="1:22" ht="50.1" customHeight="1" thickTop="1" thickBot="1">
      <c r="A45" s="1" t="s">
        <v>71</v>
      </c>
      <c r="B45" s="1" t="s">
        <v>76</v>
      </c>
      <c r="C45" s="1" t="s">
        <v>73</v>
      </c>
      <c r="D45" s="1" t="s">
        <v>32</v>
      </c>
      <c r="E45" s="1"/>
      <c r="F45" s="1" t="s">
        <v>22</v>
      </c>
      <c r="G45" s="1" t="s">
        <v>23</v>
      </c>
      <c r="H45" s="1" t="s">
        <v>24</v>
      </c>
      <c r="I45" s="2" t="s">
        <v>78</v>
      </c>
      <c r="J45" s="4">
        <v>112832404731</v>
      </c>
      <c r="K45" s="4">
        <v>0</v>
      </c>
      <c r="L45" s="4">
        <v>0</v>
      </c>
      <c r="M45" s="4">
        <v>112832404731</v>
      </c>
      <c r="N45" s="4">
        <v>112832404731</v>
      </c>
      <c r="O45" s="4">
        <v>0</v>
      </c>
      <c r="P45" s="4">
        <v>112832404731</v>
      </c>
      <c r="Q45" s="4">
        <v>0</v>
      </c>
      <c r="R45" s="4">
        <v>0</v>
      </c>
      <c r="S45" s="8">
        <f t="shared" si="13"/>
        <v>0</v>
      </c>
      <c r="T45" s="9">
        <f t="shared" si="10"/>
        <v>1</v>
      </c>
      <c r="U45" s="9">
        <f t="shared" si="11"/>
        <v>0</v>
      </c>
      <c r="V45" s="9">
        <f t="shared" si="12"/>
        <v>0</v>
      </c>
    </row>
    <row r="46" spans="1:22" ht="50.1" customHeight="1" thickTop="1" thickBot="1">
      <c r="A46" s="1" t="s">
        <v>71</v>
      </c>
      <c r="B46" s="1" t="s">
        <v>76</v>
      </c>
      <c r="C46" s="1" t="s">
        <v>73</v>
      </c>
      <c r="D46" s="1" t="s">
        <v>35</v>
      </c>
      <c r="E46" s="1"/>
      <c r="F46" s="1" t="s">
        <v>22</v>
      </c>
      <c r="G46" s="1" t="s">
        <v>23</v>
      </c>
      <c r="H46" s="1" t="s">
        <v>24</v>
      </c>
      <c r="I46" s="2" t="s">
        <v>79</v>
      </c>
      <c r="J46" s="4">
        <v>550000000</v>
      </c>
      <c r="K46" s="4">
        <v>0</v>
      </c>
      <c r="L46" s="4">
        <v>0</v>
      </c>
      <c r="M46" s="4">
        <v>550000000</v>
      </c>
      <c r="N46" s="4">
        <v>539232789.75999999</v>
      </c>
      <c r="O46" s="4">
        <v>10767210.24</v>
      </c>
      <c r="P46" s="4">
        <v>539232789.75999999</v>
      </c>
      <c r="Q46" s="4">
        <v>239800291.75999999</v>
      </c>
      <c r="R46" s="4">
        <v>239800291.75999999</v>
      </c>
      <c r="S46" s="8">
        <f t="shared" si="13"/>
        <v>10767210.24000001</v>
      </c>
      <c r="T46" s="9">
        <f t="shared" si="10"/>
        <v>0.98042325410909092</v>
      </c>
      <c r="U46" s="9">
        <f t="shared" si="11"/>
        <v>0.43600053047272724</v>
      </c>
      <c r="V46" s="9">
        <f t="shared" si="12"/>
        <v>0.43600053047272724</v>
      </c>
    </row>
    <row r="47" spans="1:22" ht="78" customHeight="1" thickTop="1" thickBot="1">
      <c r="A47" s="1" t="s">
        <v>71</v>
      </c>
      <c r="B47" s="1" t="s">
        <v>76</v>
      </c>
      <c r="C47" s="1" t="s">
        <v>73</v>
      </c>
      <c r="D47" s="1" t="s">
        <v>26</v>
      </c>
      <c r="E47" s="1"/>
      <c r="F47" s="1" t="s">
        <v>22</v>
      </c>
      <c r="G47" s="1" t="s">
        <v>23</v>
      </c>
      <c r="H47" s="1" t="s">
        <v>24</v>
      </c>
      <c r="I47" s="2" t="s">
        <v>80</v>
      </c>
      <c r="J47" s="4">
        <v>2154000000</v>
      </c>
      <c r="K47" s="4">
        <v>0</v>
      </c>
      <c r="L47" s="4">
        <v>0</v>
      </c>
      <c r="M47" s="4">
        <v>2154000000</v>
      </c>
      <c r="N47" s="4">
        <v>2147592969.5</v>
      </c>
      <c r="O47" s="4">
        <v>6407030.5</v>
      </c>
      <c r="P47" s="4">
        <v>2013154200.5</v>
      </c>
      <c r="Q47" s="4">
        <v>886472488.5</v>
      </c>
      <c r="R47" s="4">
        <v>886472488.5</v>
      </c>
      <c r="S47" s="8">
        <f t="shared" si="13"/>
        <v>140845799.5</v>
      </c>
      <c r="T47" s="9">
        <f t="shared" si="10"/>
        <v>0.93461197794800377</v>
      </c>
      <c r="U47" s="9">
        <f t="shared" si="11"/>
        <v>0.41154711629526464</v>
      </c>
      <c r="V47" s="9">
        <f t="shared" si="12"/>
        <v>0.41154711629526464</v>
      </c>
    </row>
    <row r="48" spans="1:22" ht="64.5" customHeight="1" thickTop="1" thickBot="1">
      <c r="A48" s="1" t="s">
        <v>71</v>
      </c>
      <c r="B48" s="1" t="s">
        <v>76</v>
      </c>
      <c r="C48" s="1" t="s">
        <v>73</v>
      </c>
      <c r="D48" s="1" t="s">
        <v>28</v>
      </c>
      <c r="E48" s="1"/>
      <c r="F48" s="1" t="s">
        <v>22</v>
      </c>
      <c r="G48" s="1" t="s">
        <v>23</v>
      </c>
      <c r="H48" s="1" t="s">
        <v>24</v>
      </c>
      <c r="I48" s="2" t="s">
        <v>81</v>
      </c>
      <c r="J48" s="4">
        <v>500000000</v>
      </c>
      <c r="K48" s="4">
        <v>0</v>
      </c>
      <c r="L48" s="4">
        <v>0</v>
      </c>
      <c r="M48" s="4">
        <v>500000000</v>
      </c>
      <c r="N48" s="4">
        <v>77968549</v>
      </c>
      <c r="O48" s="4">
        <v>422031451</v>
      </c>
      <c r="P48" s="4">
        <v>77968549</v>
      </c>
      <c r="Q48" s="4">
        <v>67373587</v>
      </c>
      <c r="R48" s="4">
        <v>67373587</v>
      </c>
      <c r="S48" s="8">
        <f t="shared" si="13"/>
        <v>422031451</v>
      </c>
      <c r="T48" s="9">
        <f t="shared" si="10"/>
        <v>0.155937098</v>
      </c>
      <c r="U48" s="9">
        <f t="shared" si="11"/>
        <v>0.134747174</v>
      </c>
      <c r="V48" s="9">
        <f t="shared" si="12"/>
        <v>0.134747174</v>
      </c>
    </row>
    <row r="49" spans="1:22" ht="50.1" customHeight="1" thickTop="1" thickBot="1">
      <c r="A49" s="1" t="s">
        <v>71</v>
      </c>
      <c r="B49" s="1" t="s">
        <v>76</v>
      </c>
      <c r="C49" s="1" t="s">
        <v>73</v>
      </c>
      <c r="D49" s="1" t="s">
        <v>60</v>
      </c>
      <c r="E49" s="1"/>
      <c r="F49" s="1" t="s">
        <v>22</v>
      </c>
      <c r="G49" s="1" t="s">
        <v>23</v>
      </c>
      <c r="H49" s="1" t="s">
        <v>24</v>
      </c>
      <c r="I49" s="2" t="s">
        <v>82</v>
      </c>
      <c r="J49" s="4">
        <v>1500000000</v>
      </c>
      <c r="K49" s="4">
        <v>0</v>
      </c>
      <c r="L49" s="4">
        <v>0</v>
      </c>
      <c r="M49" s="4">
        <v>1500000000</v>
      </c>
      <c r="N49" s="4">
        <v>1281892438.3</v>
      </c>
      <c r="O49" s="4">
        <v>218107561.69999999</v>
      </c>
      <c r="P49" s="4">
        <v>957284618.29999995</v>
      </c>
      <c r="Q49" s="4">
        <v>164886128.80000001</v>
      </c>
      <c r="R49" s="4">
        <v>164886128.80000001</v>
      </c>
      <c r="S49" s="8">
        <f t="shared" si="13"/>
        <v>542715381.70000005</v>
      </c>
      <c r="T49" s="9">
        <f t="shared" si="10"/>
        <v>0.6381897455333333</v>
      </c>
      <c r="U49" s="9">
        <f t="shared" si="11"/>
        <v>0.10992408586666667</v>
      </c>
      <c r="V49" s="9">
        <f t="shared" si="12"/>
        <v>0.10992408586666667</v>
      </c>
    </row>
    <row r="50" spans="1:22" ht="50.1" customHeight="1" thickTop="1" thickBot="1">
      <c r="A50" s="1" t="s">
        <v>71</v>
      </c>
      <c r="B50" s="1" t="s">
        <v>76</v>
      </c>
      <c r="C50" s="1" t="s">
        <v>73</v>
      </c>
      <c r="D50" s="1" t="s">
        <v>60</v>
      </c>
      <c r="E50" s="1"/>
      <c r="F50" s="1" t="s">
        <v>22</v>
      </c>
      <c r="G50" s="1" t="s">
        <v>75</v>
      </c>
      <c r="H50" s="1" t="s">
        <v>24</v>
      </c>
      <c r="I50" s="2" t="s">
        <v>82</v>
      </c>
      <c r="J50" s="4">
        <v>1500000000</v>
      </c>
      <c r="K50" s="4">
        <v>0</v>
      </c>
      <c r="L50" s="4">
        <v>0</v>
      </c>
      <c r="M50" s="4">
        <v>1500000000</v>
      </c>
      <c r="N50" s="4">
        <v>1500000000</v>
      </c>
      <c r="O50" s="4">
        <v>0</v>
      </c>
      <c r="P50" s="4">
        <v>1500000000</v>
      </c>
      <c r="Q50" s="4">
        <v>0</v>
      </c>
      <c r="R50" s="4">
        <v>0</v>
      </c>
      <c r="S50" s="8">
        <f t="shared" si="13"/>
        <v>0</v>
      </c>
      <c r="T50" s="9">
        <f t="shared" si="10"/>
        <v>1</v>
      </c>
      <c r="U50" s="9">
        <f t="shared" si="11"/>
        <v>0</v>
      </c>
      <c r="V50" s="9">
        <f t="shared" si="12"/>
        <v>0</v>
      </c>
    </row>
    <row r="51" spans="1:22" ht="69" customHeight="1" thickTop="1" thickBot="1">
      <c r="A51" s="1" t="s">
        <v>71</v>
      </c>
      <c r="B51" s="1" t="s">
        <v>76</v>
      </c>
      <c r="C51" s="1" t="s">
        <v>73</v>
      </c>
      <c r="D51" s="1" t="s">
        <v>83</v>
      </c>
      <c r="E51" s="1"/>
      <c r="F51" s="1" t="s">
        <v>22</v>
      </c>
      <c r="G51" s="1" t="s">
        <v>23</v>
      </c>
      <c r="H51" s="1" t="s">
        <v>24</v>
      </c>
      <c r="I51" s="2" t="s">
        <v>84</v>
      </c>
      <c r="J51" s="4">
        <v>880000000</v>
      </c>
      <c r="K51" s="4">
        <v>0</v>
      </c>
      <c r="L51" s="4">
        <v>0</v>
      </c>
      <c r="M51" s="4">
        <v>880000000</v>
      </c>
      <c r="N51" s="4">
        <v>812993533.82000005</v>
      </c>
      <c r="O51" s="4">
        <v>67006466.18</v>
      </c>
      <c r="P51" s="4">
        <v>812993533.82000005</v>
      </c>
      <c r="Q51" s="4">
        <v>298252572.25</v>
      </c>
      <c r="R51" s="4">
        <v>296414428.25</v>
      </c>
      <c r="S51" s="8">
        <f t="shared" si="13"/>
        <v>67006466.179999948</v>
      </c>
      <c r="T51" s="9">
        <f t="shared" si="10"/>
        <v>0.92385628843181822</v>
      </c>
      <c r="U51" s="9">
        <f t="shared" si="11"/>
        <v>0.33892337755681817</v>
      </c>
      <c r="V51" s="9">
        <f t="shared" si="12"/>
        <v>0.33683457755681817</v>
      </c>
    </row>
    <row r="52" spans="1:22" ht="50.1" customHeight="1" thickTop="1" thickBot="1">
      <c r="A52" s="1" t="s">
        <v>71</v>
      </c>
      <c r="B52" s="1" t="s">
        <v>76</v>
      </c>
      <c r="C52" s="1" t="s">
        <v>73</v>
      </c>
      <c r="D52" s="1" t="s">
        <v>52</v>
      </c>
      <c r="E52" s="1"/>
      <c r="F52" s="1" t="s">
        <v>22</v>
      </c>
      <c r="G52" s="1" t="s">
        <v>23</v>
      </c>
      <c r="H52" s="1" t="s">
        <v>24</v>
      </c>
      <c r="I52" s="2" t="s">
        <v>85</v>
      </c>
      <c r="J52" s="4">
        <v>2000000000</v>
      </c>
      <c r="K52" s="4">
        <v>0</v>
      </c>
      <c r="L52" s="4">
        <v>0</v>
      </c>
      <c r="M52" s="4">
        <v>2000000000</v>
      </c>
      <c r="N52" s="4">
        <v>1972741284.2</v>
      </c>
      <c r="O52" s="4">
        <v>27258715.800000001</v>
      </c>
      <c r="P52" s="4">
        <v>1970288995.2</v>
      </c>
      <c r="Q52" s="4">
        <v>668554087.20000005</v>
      </c>
      <c r="R52" s="4">
        <v>668554087.20000005</v>
      </c>
      <c r="S52" s="8">
        <f t="shared" si="13"/>
        <v>29711004.799999952</v>
      </c>
      <c r="T52" s="9">
        <f t="shared" si="10"/>
        <v>0.9851444976</v>
      </c>
      <c r="U52" s="9">
        <f t="shared" si="11"/>
        <v>0.33427704360000005</v>
      </c>
      <c r="V52" s="9">
        <f t="shared" si="12"/>
        <v>0.33427704360000005</v>
      </c>
    </row>
    <row r="53" spans="1:22" ht="50.1" customHeight="1" thickTop="1" thickBot="1">
      <c r="A53" s="1" t="s">
        <v>71</v>
      </c>
      <c r="B53" s="1" t="s">
        <v>76</v>
      </c>
      <c r="C53" s="1" t="s">
        <v>73</v>
      </c>
      <c r="D53" s="1" t="s">
        <v>30</v>
      </c>
      <c r="E53" s="1"/>
      <c r="F53" s="1" t="s">
        <v>22</v>
      </c>
      <c r="G53" s="1" t="s">
        <v>23</v>
      </c>
      <c r="H53" s="1" t="s">
        <v>24</v>
      </c>
      <c r="I53" s="2" t="s">
        <v>86</v>
      </c>
      <c r="J53" s="4">
        <v>3667681196</v>
      </c>
      <c r="K53" s="4">
        <v>0</v>
      </c>
      <c r="L53" s="4">
        <v>0</v>
      </c>
      <c r="M53" s="4">
        <v>3667681196</v>
      </c>
      <c r="N53" s="4">
        <v>3025712959.7800002</v>
      </c>
      <c r="O53" s="4">
        <v>641968236.22000003</v>
      </c>
      <c r="P53" s="4">
        <v>2389866873.7800002</v>
      </c>
      <c r="Q53" s="4">
        <v>1258950629.78</v>
      </c>
      <c r="R53" s="4">
        <v>1258659813.78</v>
      </c>
      <c r="S53" s="8">
        <f t="shared" si="13"/>
        <v>1277814322.2199998</v>
      </c>
      <c r="T53" s="9">
        <f t="shared" si="10"/>
        <v>0.65160158314370575</v>
      </c>
      <c r="U53" s="9">
        <f t="shared" si="11"/>
        <v>0.3432551965402611</v>
      </c>
      <c r="V53" s="9">
        <f t="shared" si="12"/>
        <v>0.34317590502487066</v>
      </c>
    </row>
    <row r="54" spans="1:22" ht="50.1" customHeight="1" thickTop="1" thickBot="1">
      <c r="A54" s="1" t="s">
        <v>71</v>
      </c>
      <c r="B54" s="1" t="s">
        <v>76</v>
      </c>
      <c r="C54" s="1" t="s">
        <v>73</v>
      </c>
      <c r="D54" s="1" t="s">
        <v>30</v>
      </c>
      <c r="E54" s="1"/>
      <c r="F54" s="1" t="s">
        <v>22</v>
      </c>
      <c r="G54" s="1" t="s">
        <v>75</v>
      </c>
      <c r="H54" s="1" t="s">
        <v>24</v>
      </c>
      <c r="I54" s="2" t="s">
        <v>86</v>
      </c>
      <c r="J54" s="4">
        <v>10197914073</v>
      </c>
      <c r="K54" s="4">
        <v>0</v>
      </c>
      <c r="L54" s="4">
        <v>0</v>
      </c>
      <c r="M54" s="4">
        <v>10197914073</v>
      </c>
      <c r="N54" s="4">
        <v>9373598855</v>
      </c>
      <c r="O54" s="4">
        <v>824315218</v>
      </c>
      <c r="P54" s="4">
        <v>277419895</v>
      </c>
      <c r="Q54" s="4">
        <v>26460254</v>
      </c>
      <c r="R54" s="4">
        <v>26460254</v>
      </c>
      <c r="S54" s="8">
        <f t="shared" si="13"/>
        <v>9920494178</v>
      </c>
      <c r="T54" s="9">
        <f t="shared" si="10"/>
        <v>2.7203592128168346E-2</v>
      </c>
      <c r="U54" s="9">
        <f t="shared" si="11"/>
        <v>2.5946731665504198E-3</v>
      </c>
      <c r="V54" s="9">
        <f t="shared" si="12"/>
        <v>2.5946731665504198E-3</v>
      </c>
    </row>
    <row r="55" spans="1:22" ht="71.25" customHeight="1" thickTop="1" thickBot="1">
      <c r="A55" s="1" t="s">
        <v>71</v>
      </c>
      <c r="B55" s="1" t="s">
        <v>76</v>
      </c>
      <c r="C55" s="1" t="s">
        <v>73</v>
      </c>
      <c r="D55" s="1" t="s">
        <v>23</v>
      </c>
      <c r="E55" s="1"/>
      <c r="F55" s="1" t="s">
        <v>22</v>
      </c>
      <c r="G55" s="1" t="s">
        <v>23</v>
      </c>
      <c r="H55" s="1" t="s">
        <v>24</v>
      </c>
      <c r="I55" s="2" t="s">
        <v>87</v>
      </c>
      <c r="J55" s="4">
        <v>3734883562</v>
      </c>
      <c r="K55" s="4">
        <v>0</v>
      </c>
      <c r="L55" s="4">
        <v>0</v>
      </c>
      <c r="M55" s="4">
        <v>3734883562</v>
      </c>
      <c r="N55" s="4">
        <v>3734883562</v>
      </c>
      <c r="O55" s="4">
        <v>0</v>
      </c>
      <c r="P55" s="4">
        <v>3734883562</v>
      </c>
      <c r="Q55" s="4">
        <v>208100000</v>
      </c>
      <c r="R55" s="4">
        <v>208100000</v>
      </c>
      <c r="S55" s="8">
        <f t="shared" si="13"/>
        <v>0</v>
      </c>
      <c r="T55" s="9">
        <f t="shared" si="10"/>
        <v>1</v>
      </c>
      <c r="U55" s="9">
        <f t="shared" si="11"/>
        <v>5.5717935123140529E-2</v>
      </c>
      <c r="V55" s="9">
        <f t="shared" si="12"/>
        <v>5.5717935123140529E-2</v>
      </c>
    </row>
    <row r="56" spans="1:22" ht="77.25" customHeight="1" thickTop="1" thickBot="1">
      <c r="A56" s="1" t="s">
        <v>71</v>
      </c>
      <c r="B56" s="1" t="s">
        <v>76</v>
      </c>
      <c r="C56" s="1" t="s">
        <v>73</v>
      </c>
      <c r="D56" s="1" t="s">
        <v>23</v>
      </c>
      <c r="E56" s="1"/>
      <c r="F56" s="1" t="s">
        <v>22</v>
      </c>
      <c r="G56" s="1" t="s">
        <v>75</v>
      </c>
      <c r="H56" s="1" t="s">
        <v>24</v>
      </c>
      <c r="I56" s="2" t="s">
        <v>87</v>
      </c>
      <c r="J56" s="4">
        <v>10265116438</v>
      </c>
      <c r="K56" s="4">
        <v>0</v>
      </c>
      <c r="L56" s="4">
        <v>0</v>
      </c>
      <c r="M56" s="4">
        <v>10265116438</v>
      </c>
      <c r="N56" s="4">
        <v>10265116438</v>
      </c>
      <c r="O56" s="4">
        <v>0</v>
      </c>
      <c r="P56" s="4">
        <v>10265116438</v>
      </c>
      <c r="Q56" s="4">
        <v>8569695000</v>
      </c>
      <c r="R56" s="4">
        <v>8569695000</v>
      </c>
      <c r="S56" s="8">
        <f t="shared" si="13"/>
        <v>0</v>
      </c>
      <c r="T56" s="9">
        <f t="shared" si="10"/>
        <v>1</v>
      </c>
      <c r="U56" s="9">
        <f t="shared" si="11"/>
        <v>0.8348366091860594</v>
      </c>
      <c r="V56" s="9">
        <f t="shared" si="12"/>
        <v>0.8348366091860594</v>
      </c>
    </row>
    <row r="57" spans="1:22" ht="84" customHeight="1" thickTop="1" thickBot="1">
      <c r="A57" s="1" t="s">
        <v>71</v>
      </c>
      <c r="B57" s="1" t="s">
        <v>76</v>
      </c>
      <c r="C57" s="1" t="s">
        <v>73</v>
      </c>
      <c r="D57" s="1" t="s">
        <v>38</v>
      </c>
      <c r="E57" s="1"/>
      <c r="F57" s="1" t="s">
        <v>22</v>
      </c>
      <c r="G57" s="1" t="s">
        <v>23</v>
      </c>
      <c r="H57" s="1" t="s">
        <v>24</v>
      </c>
      <c r="I57" s="2" t="s">
        <v>88</v>
      </c>
      <c r="J57" s="4">
        <v>3354883562</v>
      </c>
      <c r="K57" s="4">
        <v>0</v>
      </c>
      <c r="L57" s="4">
        <v>0</v>
      </c>
      <c r="M57" s="4">
        <v>3354883562</v>
      </c>
      <c r="N57" s="4">
        <v>3254405814.5</v>
      </c>
      <c r="O57" s="4">
        <v>100477747.5</v>
      </c>
      <c r="P57" s="4">
        <v>3253263678.5</v>
      </c>
      <c r="Q57" s="4">
        <v>860978866.5</v>
      </c>
      <c r="R57" s="4">
        <v>860978866.5</v>
      </c>
      <c r="S57" s="8">
        <f t="shared" si="13"/>
        <v>101619883.5</v>
      </c>
      <c r="T57" s="9">
        <f t="shared" si="10"/>
        <v>0.96970986276512683</v>
      </c>
      <c r="U57" s="9">
        <f t="shared" si="11"/>
        <v>0.256634500300431</v>
      </c>
      <c r="V57" s="9">
        <f t="shared" si="12"/>
        <v>0.256634500300431</v>
      </c>
    </row>
    <row r="58" spans="1:22" ht="77.25" customHeight="1" thickTop="1" thickBot="1">
      <c r="A58" s="1" t="s">
        <v>71</v>
      </c>
      <c r="B58" s="1" t="s">
        <v>76</v>
      </c>
      <c r="C58" s="1" t="s">
        <v>73</v>
      </c>
      <c r="D58" s="1" t="s">
        <v>38</v>
      </c>
      <c r="E58" s="1"/>
      <c r="F58" s="1" t="s">
        <v>22</v>
      </c>
      <c r="G58" s="1" t="s">
        <v>75</v>
      </c>
      <c r="H58" s="1" t="s">
        <v>24</v>
      </c>
      <c r="I58" s="2" t="s">
        <v>88</v>
      </c>
      <c r="J58" s="4">
        <v>9885116438</v>
      </c>
      <c r="K58" s="4">
        <v>0</v>
      </c>
      <c r="L58" s="4">
        <v>0</v>
      </c>
      <c r="M58" s="4">
        <v>9885116438</v>
      </c>
      <c r="N58" s="4">
        <v>9866542784</v>
      </c>
      <c r="O58" s="4">
        <v>18573654</v>
      </c>
      <c r="P58" s="4">
        <v>9865185645</v>
      </c>
      <c r="Q58" s="4">
        <v>906321409</v>
      </c>
      <c r="R58" s="4">
        <v>906321409</v>
      </c>
      <c r="S58" s="8">
        <f t="shared" si="13"/>
        <v>19930793</v>
      </c>
      <c r="T58" s="9">
        <f t="shared" si="10"/>
        <v>0.99798375738667244</v>
      </c>
      <c r="U58" s="9">
        <f t="shared" si="11"/>
        <v>9.1685456077781002E-2</v>
      </c>
      <c r="V58" s="9">
        <f t="shared" si="12"/>
        <v>9.1685456077781002E-2</v>
      </c>
    </row>
    <row r="59" spans="1:22" ht="50.1" customHeight="1" thickTop="1" thickBot="1">
      <c r="A59" s="1" t="s">
        <v>71</v>
      </c>
      <c r="B59" s="1" t="s">
        <v>76</v>
      </c>
      <c r="C59" s="1" t="s">
        <v>73</v>
      </c>
      <c r="D59" s="1" t="s">
        <v>89</v>
      </c>
      <c r="E59" s="1"/>
      <c r="F59" s="1" t="s">
        <v>22</v>
      </c>
      <c r="G59" s="1" t="s">
        <v>23</v>
      </c>
      <c r="H59" s="1" t="s">
        <v>24</v>
      </c>
      <c r="I59" s="2" t="s">
        <v>90</v>
      </c>
      <c r="J59" s="4">
        <v>3000000000</v>
      </c>
      <c r="K59" s="4">
        <v>0</v>
      </c>
      <c r="L59" s="4">
        <v>0</v>
      </c>
      <c r="M59" s="4">
        <v>3000000000</v>
      </c>
      <c r="N59" s="4">
        <v>2924952609.5</v>
      </c>
      <c r="O59" s="4">
        <v>75047390.5</v>
      </c>
      <c r="P59" s="4">
        <v>2924913001.5</v>
      </c>
      <c r="Q59" s="4">
        <v>725525775.5</v>
      </c>
      <c r="R59" s="4">
        <v>724674541.5</v>
      </c>
      <c r="S59" s="8">
        <f t="shared" si="13"/>
        <v>75086998.5</v>
      </c>
      <c r="T59" s="9">
        <f t="shared" si="10"/>
        <v>0.97497100049999996</v>
      </c>
      <c r="U59" s="9">
        <f t="shared" si="11"/>
        <v>0.24184192516666667</v>
      </c>
      <c r="V59" s="9">
        <f t="shared" si="12"/>
        <v>0.2415581805</v>
      </c>
    </row>
    <row r="60" spans="1:22" ht="55.5" customHeight="1" thickTop="1" thickBot="1">
      <c r="A60" s="1" t="s">
        <v>71</v>
      </c>
      <c r="B60" s="1" t="s">
        <v>76</v>
      </c>
      <c r="C60" s="1" t="s">
        <v>73</v>
      </c>
      <c r="D60" s="1" t="s">
        <v>75</v>
      </c>
      <c r="E60" s="1" t="s">
        <v>0</v>
      </c>
      <c r="F60" s="1" t="s">
        <v>22</v>
      </c>
      <c r="G60" s="1" t="s">
        <v>91</v>
      </c>
      <c r="H60" s="1" t="s">
        <v>24</v>
      </c>
      <c r="I60" s="2" t="s">
        <v>92</v>
      </c>
      <c r="J60" s="4">
        <v>0</v>
      </c>
      <c r="K60" s="4">
        <v>21350000001</v>
      </c>
      <c r="L60" s="4">
        <v>0</v>
      </c>
      <c r="M60" s="4">
        <v>21350000001</v>
      </c>
      <c r="N60" s="4">
        <v>21276260709</v>
      </c>
      <c r="O60" s="4">
        <v>73739292</v>
      </c>
      <c r="P60" s="4">
        <v>19763864001</v>
      </c>
      <c r="Q60" s="4">
        <v>751280000</v>
      </c>
      <c r="R60" s="4">
        <v>0</v>
      </c>
      <c r="S60" s="8">
        <f t="shared" si="13"/>
        <v>1586136000</v>
      </c>
      <c r="T60" s="9">
        <f t="shared" si="10"/>
        <v>0.92570791569434618</v>
      </c>
      <c r="U60" s="9">
        <f t="shared" si="11"/>
        <v>3.518875878055322E-2</v>
      </c>
      <c r="V60" s="9">
        <f t="shared" si="12"/>
        <v>0</v>
      </c>
    </row>
    <row r="61" spans="1:22" ht="61.5" customHeight="1" thickTop="1" thickBot="1">
      <c r="A61" s="1" t="s">
        <v>71</v>
      </c>
      <c r="B61" s="1" t="s">
        <v>76</v>
      </c>
      <c r="C61" s="1" t="s">
        <v>73</v>
      </c>
      <c r="D61" s="1" t="s">
        <v>75</v>
      </c>
      <c r="E61" s="1" t="s">
        <v>0</v>
      </c>
      <c r="F61" s="1" t="s">
        <v>93</v>
      </c>
      <c r="G61" s="1" t="s">
        <v>58</v>
      </c>
      <c r="H61" s="1" t="s">
        <v>24</v>
      </c>
      <c r="I61" s="2" t="s">
        <v>92</v>
      </c>
      <c r="J61" s="4">
        <v>0</v>
      </c>
      <c r="K61" s="4">
        <v>21350000001</v>
      </c>
      <c r="L61" s="4">
        <v>21350000001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8">
        <f t="shared" si="13"/>
        <v>0</v>
      </c>
      <c r="T61" s="9">
        <v>0</v>
      </c>
      <c r="U61" s="9">
        <v>0</v>
      </c>
      <c r="V61" s="9">
        <v>0</v>
      </c>
    </row>
    <row r="62" spans="1:22" ht="60" customHeight="1" thickTop="1" thickBot="1">
      <c r="A62" s="1" t="s">
        <v>71</v>
      </c>
      <c r="B62" s="1" t="s">
        <v>76</v>
      </c>
      <c r="C62" s="1" t="s">
        <v>73</v>
      </c>
      <c r="D62" s="1" t="s">
        <v>94</v>
      </c>
      <c r="E62" s="1" t="s">
        <v>0</v>
      </c>
      <c r="F62" s="1" t="s">
        <v>22</v>
      </c>
      <c r="G62" s="1" t="s">
        <v>91</v>
      </c>
      <c r="H62" s="1" t="s">
        <v>24</v>
      </c>
      <c r="I62" s="2" t="s">
        <v>95</v>
      </c>
      <c r="J62" s="4">
        <v>0</v>
      </c>
      <c r="K62" s="4">
        <v>8600000000</v>
      </c>
      <c r="L62" s="4">
        <v>0</v>
      </c>
      <c r="M62" s="4">
        <v>8600000000</v>
      </c>
      <c r="N62" s="4">
        <v>0</v>
      </c>
      <c r="O62" s="4">
        <v>8600000000</v>
      </c>
      <c r="P62" s="4">
        <v>0</v>
      </c>
      <c r="Q62" s="4">
        <v>0</v>
      </c>
      <c r="R62" s="4">
        <v>0</v>
      </c>
      <c r="S62" s="8">
        <f t="shared" si="13"/>
        <v>8600000000</v>
      </c>
      <c r="T62" s="9">
        <f t="shared" si="10"/>
        <v>0</v>
      </c>
      <c r="U62" s="9">
        <f t="shared" si="11"/>
        <v>0</v>
      </c>
      <c r="V62" s="9">
        <f t="shared" si="12"/>
        <v>0</v>
      </c>
    </row>
    <row r="63" spans="1:22" ht="50.1" customHeight="1" thickTop="1" thickBot="1">
      <c r="A63" s="1" t="s">
        <v>71</v>
      </c>
      <c r="B63" s="1" t="s">
        <v>76</v>
      </c>
      <c r="C63" s="1" t="s">
        <v>73</v>
      </c>
      <c r="D63" s="1" t="s">
        <v>91</v>
      </c>
      <c r="E63" s="1" t="s">
        <v>0</v>
      </c>
      <c r="F63" s="1" t="s">
        <v>22</v>
      </c>
      <c r="G63" s="1" t="s">
        <v>23</v>
      </c>
      <c r="H63" s="1" t="s">
        <v>24</v>
      </c>
      <c r="I63" s="2" t="s">
        <v>96</v>
      </c>
      <c r="J63" s="4">
        <v>0</v>
      </c>
      <c r="K63" s="4">
        <v>540000000</v>
      </c>
      <c r="L63" s="4">
        <v>0</v>
      </c>
      <c r="M63" s="4">
        <v>540000000</v>
      </c>
      <c r="N63" s="4">
        <v>540000000</v>
      </c>
      <c r="O63" s="4">
        <v>0</v>
      </c>
      <c r="P63" s="4">
        <v>0</v>
      </c>
      <c r="Q63" s="4">
        <v>0</v>
      </c>
      <c r="R63" s="4">
        <v>0</v>
      </c>
      <c r="S63" s="8">
        <f t="shared" si="13"/>
        <v>540000000</v>
      </c>
      <c r="T63" s="9">
        <f t="shared" si="10"/>
        <v>0</v>
      </c>
      <c r="U63" s="9">
        <f t="shared" si="11"/>
        <v>0</v>
      </c>
      <c r="V63" s="9">
        <f t="shared" si="12"/>
        <v>0</v>
      </c>
    </row>
    <row r="64" spans="1:22" ht="73.5" customHeight="1" thickTop="1" thickBot="1">
      <c r="A64" s="1" t="s">
        <v>71</v>
      </c>
      <c r="B64" s="1" t="s">
        <v>97</v>
      </c>
      <c r="C64" s="1" t="s">
        <v>73</v>
      </c>
      <c r="D64" s="1" t="s">
        <v>20</v>
      </c>
      <c r="E64" s="1"/>
      <c r="F64" s="1" t="s">
        <v>22</v>
      </c>
      <c r="G64" s="1" t="s">
        <v>23</v>
      </c>
      <c r="H64" s="1" t="s">
        <v>24</v>
      </c>
      <c r="I64" s="2" t="s">
        <v>98</v>
      </c>
      <c r="J64" s="4">
        <v>380000000</v>
      </c>
      <c r="K64" s="4">
        <v>0</v>
      </c>
      <c r="L64" s="4">
        <v>0</v>
      </c>
      <c r="M64" s="4">
        <v>380000000</v>
      </c>
      <c r="N64" s="4">
        <v>265068115.40000001</v>
      </c>
      <c r="O64" s="4">
        <v>114931884.59999999</v>
      </c>
      <c r="P64" s="4">
        <v>265068115.40000001</v>
      </c>
      <c r="Q64" s="4">
        <v>162130541.40000001</v>
      </c>
      <c r="R64" s="4">
        <v>162130541.40000001</v>
      </c>
      <c r="S64" s="8">
        <f t="shared" si="13"/>
        <v>114931884.59999999</v>
      </c>
      <c r="T64" s="9">
        <f t="shared" si="10"/>
        <v>0.69754767210526314</v>
      </c>
      <c r="U64" s="9">
        <f t="shared" si="11"/>
        <v>0.42665931947368424</v>
      </c>
      <c r="V64" s="9">
        <f t="shared" si="12"/>
        <v>0.42665931947368424</v>
      </c>
    </row>
    <row r="65" spans="1:22" ht="76.5" customHeight="1" thickTop="1" thickBot="1">
      <c r="A65" s="1" t="s">
        <v>71</v>
      </c>
      <c r="B65" s="1" t="s">
        <v>97</v>
      </c>
      <c r="C65" s="1" t="s">
        <v>73</v>
      </c>
      <c r="D65" s="1" t="s">
        <v>32</v>
      </c>
      <c r="E65" s="1"/>
      <c r="F65" s="1" t="s">
        <v>22</v>
      </c>
      <c r="G65" s="1" t="s">
        <v>23</v>
      </c>
      <c r="H65" s="1" t="s">
        <v>24</v>
      </c>
      <c r="I65" s="2" t="s">
        <v>99</v>
      </c>
      <c r="J65" s="4">
        <v>250000000</v>
      </c>
      <c r="K65" s="4">
        <v>0</v>
      </c>
      <c r="L65" s="4">
        <v>0</v>
      </c>
      <c r="M65" s="4">
        <v>250000000</v>
      </c>
      <c r="N65" s="4">
        <v>175954815.80000001</v>
      </c>
      <c r="O65" s="4">
        <v>74045184.200000003</v>
      </c>
      <c r="P65" s="4">
        <v>128954815.8</v>
      </c>
      <c r="Q65" s="4">
        <v>85085209.799999997</v>
      </c>
      <c r="R65" s="4">
        <v>85085209.799999997</v>
      </c>
      <c r="S65" s="8">
        <f t="shared" si="13"/>
        <v>121045184.2</v>
      </c>
      <c r="T65" s="9">
        <f t="shared" si="10"/>
        <v>0.51581926319999993</v>
      </c>
      <c r="U65" s="9">
        <f t="shared" si="11"/>
        <v>0.34034083919999997</v>
      </c>
      <c r="V65" s="9">
        <f t="shared" si="12"/>
        <v>0.34034083919999997</v>
      </c>
    </row>
    <row r="66" spans="1:22" ht="102.75" customHeight="1" thickTop="1" thickBot="1">
      <c r="A66" s="1" t="s">
        <v>71</v>
      </c>
      <c r="B66" s="1" t="s">
        <v>100</v>
      </c>
      <c r="C66" s="1" t="s">
        <v>73</v>
      </c>
      <c r="D66" s="1" t="s">
        <v>20</v>
      </c>
      <c r="E66" s="1"/>
      <c r="F66" s="1" t="s">
        <v>22</v>
      </c>
      <c r="G66" s="1" t="s">
        <v>23</v>
      </c>
      <c r="H66" s="1" t="s">
        <v>24</v>
      </c>
      <c r="I66" s="2" t="s">
        <v>101</v>
      </c>
      <c r="J66" s="4">
        <v>3871000000</v>
      </c>
      <c r="K66" s="4">
        <v>0</v>
      </c>
      <c r="L66" s="4">
        <v>988899944</v>
      </c>
      <c r="M66" s="4">
        <v>2882100056</v>
      </c>
      <c r="N66" s="4">
        <v>2612368376</v>
      </c>
      <c r="O66" s="4">
        <v>269731680</v>
      </c>
      <c r="P66" s="4">
        <v>2292867376</v>
      </c>
      <c r="Q66" s="4">
        <v>340760432</v>
      </c>
      <c r="R66" s="4">
        <v>340760432</v>
      </c>
      <c r="S66" s="8">
        <f t="shared" si="13"/>
        <v>589232680</v>
      </c>
      <c r="T66" s="9">
        <f t="shared" si="10"/>
        <v>0.7955543983376544</v>
      </c>
      <c r="U66" s="9">
        <f t="shared" si="11"/>
        <v>0.11823338030565585</v>
      </c>
      <c r="V66" s="9">
        <f t="shared" si="12"/>
        <v>0.11823338030565585</v>
      </c>
    </row>
    <row r="67" spans="1:22" ht="71.25" customHeight="1" thickTop="1">
      <c r="A67" s="33" t="s">
        <v>71</v>
      </c>
      <c r="B67" s="33" t="s">
        <v>100</v>
      </c>
      <c r="C67" s="33" t="s">
        <v>73</v>
      </c>
      <c r="D67" s="33" t="s">
        <v>32</v>
      </c>
      <c r="E67" s="33" t="s">
        <v>0</v>
      </c>
      <c r="F67" s="33" t="s">
        <v>22</v>
      </c>
      <c r="G67" s="33" t="s">
        <v>23</v>
      </c>
      <c r="H67" s="33" t="s">
        <v>24</v>
      </c>
      <c r="I67" s="34" t="s">
        <v>102</v>
      </c>
      <c r="J67" s="35">
        <v>0</v>
      </c>
      <c r="K67" s="35">
        <v>988899944</v>
      </c>
      <c r="L67" s="35">
        <v>0</v>
      </c>
      <c r="M67" s="35">
        <v>988899944</v>
      </c>
      <c r="N67" s="35">
        <v>157000000</v>
      </c>
      <c r="O67" s="35">
        <v>831899944</v>
      </c>
      <c r="P67" s="35">
        <v>0</v>
      </c>
      <c r="Q67" s="35">
        <v>0</v>
      </c>
      <c r="R67" s="35">
        <v>0</v>
      </c>
      <c r="S67" s="36">
        <f t="shared" si="13"/>
        <v>988899944</v>
      </c>
      <c r="T67" s="37">
        <f t="shared" si="10"/>
        <v>0</v>
      </c>
      <c r="U67" s="37">
        <f t="shared" si="11"/>
        <v>0</v>
      </c>
      <c r="V67" s="37">
        <f t="shared" si="12"/>
        <v>0</v>
      </c>
    </row>
    <row r="68" spans="1:22" ht="50.1" customHeight="1" thickBot="1">
      <c r="A68" s="38"/>
      <c r="B68" s="39"/>
      <c r="C68" s="39"/>
      <c r="D68" s="39"/>
      <c r="E68" s="39"/>
      <c r="F68" s="39"/>
      <c r="G68" s="39"/>
      <c r="H68" s="39"/>
      <c r="I68" s="40" t="s">
        <v>110</v>
      </c>
      <c r="J68" s="41">
        <f>+J6+J40</f>
        <v>538407660000</v>
      </c>
      <c r="K68" s="41">
        <f t="shared" ref="K68:R68" si="15">+K6+K40</f>
        <v>111306680546</v>
      </c>
      <c r="L68" s="41">
        <f t="shared" si="15"/>
        <v>23066290245</v>
      </c>
      <c r="M68" s="41">
        <f t="shared" si="15"/>
        <v>626648050301</v>
      </c>
      <c r="N68" s="41">
        <f t="shared" si="15"/>
        <v>574997714097.15991</v>
      </c>
      <c r="O68" s="41">
        <f t="shared" si="15"/>
        <v>51650336203.839996</v>
      </c>
      <c r="P68" s="41">
        <f t="shared" si="15"/>
        <v>493246419508.69995</v>
      </c>
      <c r="Q68" s="41">
        <f t="shared" si="15"/>
        <v>232841946117.47</v>
      </c>
      <c r="R68" s="41">
        <f t="shared" si="15"/>
        <v>231480531648.94</v>
      </c>
      <c r="S68" s="42">
        <f t="shared" si="13"/>
        <v>133401630792.30005</v>
      </c>
      <c r="T68" s="43">
        <f t="shared" si="10"/>
        <v>0.78711873318967041</v>
      </c>
      <c r="U68" s="43">
        <f t="shared" si="11"/>
        <v>0.37156733513433615</v>
      </c>
      <c r="V68" s="44">
        <f t="shared" si="12"/>
        <v>0.36939480069833802</v>
      </c>
    </row>
    <row r="69" spans="1:22" ht="15.75" thickTop="1">
      <c r="A69" s="12" t="s">
        <v>118</v>
      </c>
      <c r="B69" s="13"/>
      <c r="C69" s="13"/>
      <c r="D69" s="13"/>
      <c r="E69" s="13"/>
      <c r="F69" s="12"/>
      <c r="G69" s="12"/>
      <c r="H69" s="12"/>
      <c r="I69" s="12"/>
      <c r="J69" s="12"/>
      <c r="K69" s="12"/>
      <c r="L69" s="13"/>
      <c r="M69" s="13"/>
      <c r="N69" s="13"/>
      <c r="O69" s="13"/>
      <c r="P69" s="13"/>
      <c r="Q69" s="14"/>
      <c r="R69" s="14"/>
      <c r="S69" s="15"/>
      <c r="T69" s="10"/>
      <c r="U69" s="10"/>
      <c r="V69" s="10"/>
    </row>
    <row r="70" spans="1:22">
      <c r="A70" s="12" t="s">
        <v>119</v>
      </c>
      <c r="B70" s="13"/>
      <c r="C70" s="13"/>
      <c r="D70" s="13"/>
      <c r="E70" s="13"/>
      <c r="F70" s="12"/>
      <c r="G70" s="12"/>
      <c r="H70" s="12"/>
      <c r="I70" s="12"/>
      <c r="J70" s="12"/>
      <c r="K70" s="12"/>
      <c r="L70" s="13"/>
      <c r="M70" s="13"/>
      <c r="N70" s="13"/>
      <c r="O70" s="13"/>
      <c r="P70" s="13"/>
      <c r="Q70" s="14"/>
      <c r="R70" s="14"/>
      <c r="S70" s="15"/>
      <c r="T70" s="10"/>
      <c r="U70" s="10"/>
      <c r="V70" s="10"/>
    </row>
    <row r="71" spans="1:22">
      <c r="A71" s="12" t="s">
        <v>120</v>
      </c>
      <c r="B71" s="13"/>
      <c r="C71" s="13"/>
      <c r="D71" s="13"/>
      <c r="E71" s="13"/>
      <c r="F71" s="12"/>
      <c r="G71" s="12"/>
      <c r="H71" s="12"/>
      <c r="I71" s="12"/>
      <c r="J71" s="12"/>
      <c r="K71" s="12"/>
      <c r="L71" s="13"/>
      <c r="M71" s="13"/>
      <c r="N71" s="13"/>
      <c r="O71" s="13"/>
      <c r="P71" s="13"/>
      <c r="Q71" s="14"/>
      <c r="R71" s="14"/>
      <c r="S71" s="15"/>
      <c r="T71" s="10"/>
      <c r="U71" s="10"/>
      <c r="V71" s="10"/>
    </row>
    <row r="72" spans="1:22">
      <c r="A72" s="12" t="s">
        <v>121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6"/>
      <c r="O72" s="16"/>
      <c r="P72" s="16"/>
      <c r="Q72" s="16"/>
      <c r="R72" s="16"/>
      <c r="S72" s="15"/>
      <c r="T72" s="10"/>
      <c r="U72" s="10"/>
      <c r="V72" s="10"/>
    </row>
    <row r="73" spans="1:22">
      <c r="A73" s="12" t="s">
        <v>122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6"/>
      <c r="O73" s="16"/>
      <c r="P73" s="16"/>
      <c r="Q73" s="16"/>
      <c r="R73" s="16"/>
      <c r="S73" s="15"/>
      <c r="T73" s="10"/>
      <c r="U73" s="10"/>
      <c r="V73" s="10"/>
    </row>
    <row r="74" spans="1:22">
      <c r="A74" s="12" t="s">
        <v>123</v>
      </c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6"/>
      <c r="O74" s="16"/>
      <c r="P74" s="16"/>
      <c r="Q74" s="16"/>
      <c r="R74" s="16"/>
      <c r="S74" s="15"/>
      <c r="T74" s="10"/>
      <c r="U74" s="10"/>
      <c r="V74" s="10"/>
    </row>
    <row r="75" spans="1:22">
      <c r="A75" s="12" t="s">
        <v>124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7"/>
      <c r="T75" s="18"/>
      <c r="U75" s="18"/>
      <c r="V75" s="10"/>
    </row>
    <row r="76" spans="1:22">
      <c r="A76" s="12" t="s">
        <v>125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7"/>
      <c r="T76" s="18"/>
      <c r="U76" s="18"/>
      <c r="V76" s="10"/>
    </row>
    <row r="77" spans="1:22">
      <c r="A77" s="12" t="s">
        <v>126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9"/>
      <c r="T77" s="19"/>
      <c r="U77" s="19"/>
      <c r="V77" s="11"/>
    </row>
    <row r="78" spans="1:22">
      <c r="S78" s="11"/>
      <c r="T78" s="11"/>
      <c r="U78" s="11"/>
      <c r="V78" s="11"/>
    </row>
    <row r="79" spans="1:22">
      <c r="S79" s="11"/>
      <c r="T79" s="11"/>
      <c r="U79" s="11"/>
      <c r="V79" s="11"/>
    </row>
    <row r="80" spans="1:22">
      <c r="S80" s="11"/>
      <c r="T80" s="11"/>
      <c r="U80" s="11"/>
      <c r="V80" s="11"/>
    </row>
    <row r="81" spans="19:22">
      <c r="S81" s="11"/>
      <c r="T81" s="11"/>
      <c r="U81" s="11"/>
      <c r="V81" s="11"/>
    </row>
    <row r="82" spans="19:22">
      <c r="S82" s="11"/>
      <c r="T82" s="11"/>
      <c r="U82" s="11"/>
      <c r="V82" s="11"/>
    </row>
    <row r="83" spans="19:22">
      <c r="S83" s="11"/>
      <c r="T83" s="11"/>
      <c r="U83" s="11"/>
      <c r="V83" s="11"/>
    </row>
    <row r="84" spans="19:22">
      <c r="S84" s="11"/>
      <c r="T84" s="11"/>
      <c r="U84" s="11"/>
      <c r="V84" s="11"/>
    </row>
    <row r="85" spans="19:22">
      <c r="S85" s="11"/>
      <c r="T85" s="11"/>
      <c r="U85" s="11"/>
      <c r="V85" s="11"/>
    </row>
    <row r="86" spans="19:22">
      <c r="S86" s="11"/>
      <c r="T86" s="11"/>
      <c r="U86" s="11"/>
      <c r="V86" s="11"/>
    </row>
    <row r="87" spans="19:22">
      <c r="S87" s="11"/>
      <c r="T87" s="11"/>
      <c r="U87" s="11"/>
      <c r="V87" s="11"/>
    </row>
  </sheetData>
  <mergeCells count="3">
    <mergeCell ref="A1:V1"/>
    <mergeCell ref="A2:V2"/>
    <mergeCell ref="A3:V3"/>
  </mergeCells>
  <printOptions horizontalCentered="1"/>
  <pageMargins left="0.78740157480314965" right="0" top="0.78740157480314965" bottom="0.78740157480314965" header="0.78740157480314965" footer="0.78740157480314965"/>
  <pageSetup paperSize="5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GESTIÓN GENERAL </vt:lpstr>
      <vt:lpstr>'GESTIÓN GENERAL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2017-08-02T14:34:12Z</cp:lastPrinted>
  <dcterms:created xsi:type="dcterms:W3CDTF">2017-08-01T13:28:19Z</dcterms:created>
  <dcterms:modified xsi:type="dcterms:W3CDTF">2017-08-02T16:18:47Z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