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GESTIÓN GENERAL " sheetId="1" r:id="rId1"/>
  </sheets>
  <definedNames>
    <definedName name="_xlnm.Print_Titles" localSheetId="0">'GESTIÓN GENERAL '!$5:$5</definedName>
  </definedNames>
  <calcPr fullCalcOnLoad="1"/>
</workbook>
</file>

<file path=xl/sharedStrings.xml><?xml version="1.0" encoding="utf-8"?>
<sst xmlns="http://schemas.openxmlformats.org/spreadsheetml/2006/main" count="505" uniqueCount="133">
  <si>
    <t/>
  </si>
  <si>
    <t>TIPO</t>
  </si>
  <si>
    <t>CTA</t>
  </si>
  <si>
    <t>SUB
CTA</t>
  </si>
  <si>
    <t>OBJ</t>
  </si>
  <si>
    <t>ORD</t>
  </si>
  <si>
    <t>SOR
ORD</t>
  </si>
  <si>
    <t>FUENTE</t>
  </si>
  <si>
    <t>REC</t>
  </si>
  <si>
    <t>SIT</t>
  </si>
  <si>
    <t>APR. INICIAL</t>
  </si>
  <si>
    <t>APR. ADICIONADA</t>
  </si>
  <si>
    <t>APR. REDUCIDA</t>
  </si>
  <si>
    <t>APR. VIGENTE</t>
  </si>
  <si>
    <t>COMPROMISO</t>
  </si>
  <si>
    <t>OBLIGACION</t>
  </si>
  <si>
    <t>PAGOS</t>
  </si>
  <si>
    <t>A</t>
  </si>
  <si>
    <t>1</t>
  </si>
  <si>
    <t>0</t>
  </si>
  <si>
    <t>Nación</t>
  </si>
  <si>
    <t>10</t>
  </si>
  <si>
    <t>CSF</t>
  </si>
  <si>
    <t>SUELDOS DE PERSONAL DE NOMINA</t>
  </si>
  <si>
    <t>4</t>
  </si>
  <si>
    <t>PRIMA TECNICA</t>
  </si>
  <si>
    <t>5</t>
  </si>
  <si>
    <t>OTROS</t>
  </si>
  <si>
    <t>8</t>
  </si>
  <si>
    <t>OTROS GASTOS PERSONALES - DISTRIBUCION PREVIO CONCEPTO DGPPN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</si>
  <si>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</si>
  <si>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</si>
  <si>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</si>
  <si>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</si>
  <si>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</si>
  <si>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</si>
  <si>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</si>
  <si>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</si>
  <si>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11</t>
  </si>
  <si>
    <t>SSF</t>
  </si>
  <si>
    <t>CUOTA DE AUDITAJE CONTRANAL</t>
  </si>
  <si>
    <t>61</t>
  </si>
  <si>
    <t>COMITE GLOBAL DE PREFERENCIAS COMERCIALES ENTRE PAISES EN DESARROLLO (LEY 8 DE 1992)</t>
  </si>
  <si>
    <t>80</t>
  </si>
  <si>
    <t>ORGANIZACION MUNDIAL DEL COMERCIO. OMC. (LEY 170/94)</t>
  </si>
  <si>
    <t>95</t>
  </si>
  <si>
    <t>ORGANIZACION MUNDIAL DE TURISMO O.M.T. (LEY 63 DE 1989)</t>
  </si>
  <si>
    <t>98</t>
  </si>
  <si>
    <t>SECRETARIA GENERAL DE LA COMUNIDAD ANDINA. (LEY 8 DE 1973)</t>
  </si>
  <si>
    <t>110</t>
  </si>
  <si>
    <t>TRIBUNAL DE JUSTICIA DE LA COMUNIDAD ANDINA. (LEY 17 DE 1980)</t>
  </si>
  <si>
    <t>BONOS PENSIONALES</t>
  </si>
  <si>
    <t>CUOTAS PARTES PENSIONALES</t>
  </si>
  <si>
    <t>25</t>
  </si>
  <si>
    <t>MESADAS PENSIONALES CONCESION DE SALINAS</t>
  </si>
  <si>
    <t>51</t>
  </si>
  <si>
    <t>MESADAS PENSIONALES – ZONAS FRANCAS</t>
  </si>
  <si>
    <t>MESADAS PENSIONALES ALCALIS DE COLOMBIA LTDA EN LIQUIDACIÓN</t>
  </si>
  <si>
    <t>6</t>
  </si>
  <si>
    <t>SENTENCIAS Y CONCILIACIONES</t>
  </si>
  <si>
    <t>26</t>
  </si>
  <si>
    <t>PROVISION PARA GASTOS INSTITUCIONALES Y/O SECTORIALES CONTINGENTES - PREVIO CONCEPTO DGPPN</t>
  </si>
  <si>
    <t>23</t>
  </si>
  <si>
    <t>TRANSFERENCIA DE RECURSOS AL PATRIMONIO AUTONOMO FIDEICOMISO DE PROMOCION DE EXPORTACIONES - PROEXPORT. ARTICULO 33 LEY 1328 DE 2009</t>
  </si>
  <si>
    <t>28</t>
  </si>
  <si>
    <t>TRANSFERENCIA DE RECURSOS A BANCOLDEX CON DESTINO A LA MODERNIZACION EMPRESARIAL. ARTICULO 2 DE LA LEY 1450 DE 2011 Y 113 DE LA LEY 795 DE 2003</t>
  </si>
  <si>
    <t>29</t>
  </si>
  <si>
    <t>TRANSFERENCIA DE RECURSOS A BANCOLDEX CON DESTINO AL PROGRAMA UNIDAD DE DESARROLLO E INNOVACION. ARTICULO 46 DE LA LEY 1450 DE 2011 Y 113 DE LA LEY 795 DE 2003</t>
  </si>
  <si>
    <t>32</t>
  </si>
  <si>
    <t>TRANSFERENCIA DE RECURSOS AL FONDO FILMICO COLOMBIA (FFC) - LEY 1556 DE 2012</t>
  </si>
  <si>
    <t>C</t>
  </si>
  <si>
    <t>223</t>
  </si>
  <si>
    <t>200</t>
  </si>
  <si>
    <t>FORTALECIMIENTO INSTITUCIONAL A TRAVÉS DE LA ARTICULACIÓN DE LOS PROCESOS CON LA INFRAESTRUCTURA TECNOLÓGICA Y DE INFORMACIÓN PARA EL MINISTERIO DE COMERCIO, INDUSTRIA Y TURISMO.</t>
  </si>
  <si>
    <t>310</t>
  </si>
  <si>
    <t>111</t>
  </si>
  <si>
    <t>APOYO A LA POLITICA DE CONSOLIDACION DE LAS MICRO PEQUEÑAS Y MEDIANAS EMPRESAS A NIVEL NACIONAL</t>
  </si>
  <si>
    <t>112</t>
  </si>
  <si>
    <t>ADMINISTRACIÓN DEL SUBSISTEMA NACIONAL DE LA CALIDAD.</t>
  </si>
  <si>
    <t>202</t>
  </si>
  <si>
    <t>113</t>
  </si>
  <si>
    <t>APOYO A LA POLÍTICA DE FORMALIZACIÓN EMPRESARIAL EN COLOMBIA</t>
  </si>
  <si>
    <t>520</t>
  </si>
  <si>
    <t>APOYO  TECNICO A LA POLITICA DE EMPRENDIMIENTO EN COLOMBIA</t>
  </si>
  <si>
    <t>7</t>
  </si>
  <si>
    <t>IMPLANTACION Y DIFUSION DE UN NUEVO SISTEMA  DE CONTABILIDAD CON REFERENTE INTERNACIONAL A NIVEL NACIONAL</t>
  </si>
  <si>
    <t>IMPLEMENTACIÓN DE UNA ESTRATEGIA PARA PROMOVER EL CRECIMIENTO Y FORTALECIMIENTO DE LAS MICRO Y PEQUEÑAS EMPRESAS CON BASE EN EL APROVECHAMIENTO DEL MERCADO NACIONAL</t>
  </si>
  <si>
    <t>14</t>
  </si>
  <si>
    <t>APOYO A LA TRANSFORMACION PRODUCTIVA DE SECTORES DE LA ECONOMIA PARA INCREMENTAR SU PRODUCTIVIDAD Y COMPETITIVIDAD A NIVEL NACIONAL</t>
  </si>
  <si>
    <t>15</t>
  </si>
  <si>
    <t>APLICACIÓN  Y CONVERGENCIA HACIA ESTANDARES INTERNACIONALES DE INFORMACION FINANCIERA Y DE ASEGURAMIENTO DE LA INFORMACION A NIVEL NACIONAL</t>
  </si>
  <si>
    <t>16</t>
  </si>
  <si>
    <t>APOYO AL SECTOR LACTEO PARA LA COMPETITIVIDAD FRENTE A LOS RETOS DE TRATADOS DE LIBRE COMERCIO EN COLOMBIA</t>
  </si>
  <si>
    <t>Propios</t>
  </si>
  <si>
    <t>17</t>
  </si>
  <si>
    <t>IMPLEMENTACIÓN ACCIÓNES QUE CONTRIBUYAN AL MEJORAMIENTO DE LA PRODUCTIVIDAD Y COMPETITIVIDAD NACIONAL</t>
  </si>
  <si>
    <t>201</t>
  </si>
  <si>
    <t>APOYO A PROYECTOS DEL FONDO DE MODERNIZACIÓN E INNOVACIÓN PARA LAS MICRO, PEQUEÑAS Y MEDIANAS EMPRESAS EN COLOMBIA</t>
  </si>
  <si>
    <t>FORTALECIMIENTO A LA POLITICA DE GENERACIÓN DE INGRESOS PARA GRUPOS DE ESPECIAL PROTECCION CONSTITUCIONAL A NIVEL NACIONAL</t>
  </si>
  <si>
    <t>205</t>
  </si>
  <si>
    <t>IMPLANTACIÓN DE LA POLÍTICA DE INSERCIÓN EFECTIVA DE COLOMBIA EN LOS MERCADOS INTERNACIONALES</t>
  </si>
  <si>
    <t>IMPLEMENTACIÓN DE LA POLÍTICA DE PRODUCTIVIDAD Y COMPETITIVIDAD A TRAVÉS DE LAS COMISIONES REGIONALES DE COMPETITIVIDAD A NIVEL NACIONAL</t>
  </si>
  <si>
    <t>206</t>
  </si>
  <si>
    <t>APOYO A LA PROMOCION Y COMPETITIVIDAD TURISTICA LEY 1101 DE 2006 ANIVEL NACIONAL</t>
  </si>
  <si>
    <t>APOYO PARA EL DISEÑO CONSTRUCCION Y DOTACION DEL CENTRO DE EVENTOS Y EXPOSICIONES PUERTA DE ORO EN BARRANQUILLA DEPARTAMENTO DEL ATLANTICO</t>
  </si>
  <si>
    <t>13</t>
  </si>
  <si>
    <t>ASISTENCIA A LA PROMOCIÓN Y COMPETITIVIDAD TURÍSTICA A NIVEL NACIONAL</t>
  </si>
  <si>
    <t>610</t>
  </si>
  <si>
    <t>IMPLEMENTACION DE LA ESTRATEGIA DE INNOVACION EMPRESARIAL A NIVEL NACIONAL</t>
  </si>
  <si>
    <t>TOTAL PRESUPUESTO  A+C</t>
  </si>
  <si>
    <t xml:space="preserve">GASTOS DE INVERSION </t>
  </si>
  <si>
    <t>GASTOS DE PERSONAL</t>
  </si>
  <si>
    <t>GASTOS GENERALES</t>
  </si>
  <si>
    <t xml:space="preserve">TRANSFERENCIAS CORRIENTES </t>
  </si>
  <si>
    <t>TRANSFERENCIAS.</t>
  </si>
  <si>
    <t>TRANSFERENCIAS DE CAPITAL</t>
  </si>
  <si>
    <t xml:space="preserve">GASTOS DE FUNCIONAMIENTO </t>
  </si>
  <si>
    <t>APLAZAMIENTOS (Decreto 378 de 2016)</t>
  </si>
  <si>
    <t xml:space="preserve">MINISTERIO DE COMERCIO INDUSTRIA Y TURISMO </t>
  </si>
  <si>
    <t>INFORME DE EJECUCIÓN PRESUPUESTAL ACUMULADA CON CORTE AL 31 DE OCTUBRE DE 2016</t>
  </si>
  <si>
    <t>Fuente :Sistema Integrado de Información Financiera SIIF Nación</t>
  </si>
  <si>
    <t>Nota1:Ley 1769 del 24 de Noviembre de 2015 " Por la cual se decreta el presupuesto de rentas y recursos de capital y ley de apropiaciones para la Vigencia Fiscal del 1° de Enero al 31 de Diciembre de 2016"</t>
  </si>
  <si>
    <t>Nota2: Decreto 2550 del 30 de Diciembre de 2015 " Por el cual se liquida el Presupuesto General de La Nación para la vigencia fiscal de 2016, se detallan las apropiaciones y se clasifican y definen los gastos "</t>
  </si>
  <si>
    <t>Nota4:Decreto 1445 del 8 de Septiembre de 2016 " Por el cual se modifica el detalle del aplazamiento contenido en el Decreto 378 del 4 de Marzo de 2016"</t>
  </si>
  <si>
    <t>Nota3: Decreto 378 del 4 de Marzo de  2016 "Por el cual se aplazan unas apropiaciones en el Presupuesto General de la Nación para la vigencia fiscal de 2016 y se dictan otras disposiciones"</t>
  </si>
  <si>
    <t>GEN: NOV/01/2016</t>
  </si>
  <si>
    <t>COMP /APR</t>
  </si>
  <si>
    <t>OBLIG /APR</t>
  </si>
  <si>
    <t>PAGO /APR</t>
  </si>
  <si>
    <t xml:space="preserve">UNIDAD EJECUTORA 3501-01 GESTIÓN GENERAL </t>
  </si>
  <si>
    <t>APROPIACIÓN SIN COMPROMETER</t>
  </si>
  <si>
    <t>DESCRIPCIÓN</t>
  </si>
  <si>
    <t>APROPIACIÓN VIGENTE DESPUES DE APLAZAMIENTOS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</si>
</sst>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1240A]&quot;$&quot;\ #,##0.00;\(&quot;$&quot;\ #,##0.00\)"/>
    <numFmt numFmtId="165" formatCode="&quot;$&quot;#,##0.00"/>
  </numFmts>
  <fonts count="55">
    <font>
      <sz val="11"/>
      <color indexed="8"/>
      <name val="Calibri"/>
      <family val="2"/>
    </font>
    <font>
      <sz val="11"/>
      <name val="Calibri"/>
      <family val="0"/>
    </font>
    <font>
      <b/>
      <sz val="9"/>
      <color indexed="8"/>
      <name val="Times New Roman"/>
      <family val="0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Times New Roman"/>
      <family val="0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</border>
    <border>
      <left style="thick">
        <color rgb="FFD3D3D3"/>
      </left>
      <right style="thick">
        <color rgb="FFD3D3D3"/>
      </right>
      <top style="thick">
        <color rgb="FFD3D3D3"/>
      </top>
      <bottom/>
    </border>
  </borders>
  <cellStyleXfs count="61"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7">
    <xf numFmtId="0" fontId="1" fillId="0" borderId="0" xfId="0" applyFont="1" applyFill="1" applyBorder="1" applyAlignment="1">
      <alignment/>
    </xf>
    <xf numFmtId="0" fontId="49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0" fontId="50" fillId="0" borderId="10" xfId="0" applyNumberFormat="1" applyFont="1" applyFill="1" applyBorder="1" applyAlignment="1">
      <alignment horizontal="center" vertical="center" wrapText="1" readingOrder="1"/>
    </xf>
    <xf numFmtId="0" fontId="51" fillId="0" borderId="10" xfId="0" applyNumberFormat="1" applyFont="1" applyFill="1" applyBorder="1" applyAlignment="1">
      <alignment horizontal="left" vertical="center" wrapText="1" readingOrder="1"/>
    </xf>
    <xf numFmtId="0" fontId="51" fillId="0" borderId="10" xfId="0" applyNumberFormat="1" applyFont="1" applyFill="1" applyBorder="1" applyAlignment="1">
      <alignment horizontal="center" vertical="center" wrapText="1" readingOrder="1"/>
    </xf>
    <xf numFmtId="164" fontId="52" fillId="0" borderId="10" xfId="0" applyNumberFormat="1" applyFont="1" applyFill="1" applyBorder="1" applyAlignment="1">
      <alignment horizontal="right" vertical="center" wrapText="1" readingOrder="1"/>
    </xf>
    <xf numFmtId="10" fontId="5" fillId="0" borderId="10" xfId="0" applyNumberFormat="1" applyFont="1" applyFill="1" applyBorder="1" applyAlignment="1">
      <alignment horizontal="center" vertical="center" wrapText="1"/>
    </xf>
    <xf numFmtId="10" fontId="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50" fillId="10" borderId="10" xfId="0" applyNumberFormat="1" applyFont="1" applyFill="1" applyBorder="1" applyAlignment="1">
      <alignment horizontal="center" vertical="center" wrapText="1" readingOrder="1"/>
    </xf>
    <xf numFmtId="0" fontId="51" fillId="4" borderId="10" xfId="0" applyNumberFormat="1" applyFont="1" applyFill="1" applyBorder="1" applyAlignment="1">
      <alignment horizontal="left" vertical="center" wrapText="1" readingOrder="1"/>
    </xf>
    <xf numFmtId="10" fontId="5" fillId="4" borderId="10" xfId="0" applyNumberFormat="1" applyFont="1" applyFill="1" applyBorder="1" applyAlignment="1">
      <alignment horizontal="center" vertical="center" wrapText="1"/>
    </xf>
    <xf numFmtId="10" fontId="1" fillId="4" borderId="10" xfId="0" applyNumberFormat="1" applyFont="1" applyFill="1" applyBorder="1" applyAlignment="1">
      <alignment horizontal="center" vertical="center" wrapText="1"/>
    </xf>
    <xf numFmtId="0" fontId="51" fillId="10" borderId="10" xfId="0" applyNumberFormat="1" applyFont="1" applyFill="1" applyBorder="1" applyAlignment="1">
      <alignment horizontal="left" vertical="center" wrapText="1" readingOrder="1"/>
    </xf>
    <xf numFmtId="10" fontId="5" fillId="10" borderId="10" xfId="0" applyNumberFormat="1" applyFont="1" applyFill="1" applyBorder="1" applyAlignment="1">
      <alignment horizontal="center" vertical="center" wrapText="1"/>
    </xf>
    <xf numFmtId="10" fontId="1" fillId="10" borderId="10" xfId="0" applyNumberFormat="1" applyFont="1" applyFill="1" applyBorder="1" applyAlignment="1">
      <alignment horizontal="center" vertical="center" wrapText="1"/>
    </xf>
    <xf numFmtId="0" fontId="51" fillId="10" borderId="10" xfId="0" applyNumberFormat="1" applyFont="1" applyFill="1" applyBorder="1" applyAlignment="1">
      <alignment horizontal="center" vertical="center" wrapText="1" readingOrder="1"/>
    </xf>
    <xf numFmtId="164" fontId="52" fillId="10" borderId="10" xfId="0" applyNumberFormat="1" applyFont="1" applyFill="1" applyBorder="1" applyAlignment="1">
      <alignment horizontal="right" vertical="center" wrapText="1" readingOrder="1"/>
    </xf>
    <xf numFmtId="0" fontId="51" fillId="4" borderId="10" xfId="0" applyNumberFormat="1" applyFont="1" applyFill="1" applyBorder="1" applyAlignment="1">
      <alignment horizontal="center" vertical="center" wrapText="1" readingOrder="1"/>
    </xf>
    <xf numFmtId="164" fontId="52" fillId="4" borderId="10" xfId="0" applyNumberFormat="1" applyFont="1" applyFill="1" applyBorder="1" applyAlignment="1">
      <alignment horizontal="right" vertical="center" wrapText="1" readingOrder="1"/>
    </xf>
    <xf numFmtId="165" fontId="52" fillId="0" borderId="10" xfId="0" applyNumberFormat="1" applyFont="1" applyFill="1" applyBorder="1" applyAlignment="1">
      <alignment horizontal="right" vertical="center" wrapText="1" readingOrder="1"/>
    </xf>
    <xf numFmtId="165" fontId="5" fillId="0" borderId="10" xfId="0" applyNumberFormat="1" applyFont="1" applyFill="1" applyBorder="1" applyAlignment="1">
      <alignment horizontal="right" vertical="center" wrapText="1" readingOrder="1"/>
    </xf>
    <xf numFmtId="165" fontId="5" fillId="10" borderId="10" xfId="0" applyNumberFormat="1" applyFont="1" applyFill="1" applyBorder="1" applyAlignment="1">
      <alignment horizontal="right" vertical="center" wrapText="1" readingOrder="1"/>
    </xf>
    <xf numFmtId="165" fontId="5" fillId="4" borderId="10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right" readingOrder="1"/>
    </xf>
    <xf numFmtId="0" fontId="1" fillId="0" borderId="0" xfId="0" applyFont="1" applyFill="1" applyBorder="1" applyAlignment="1">
      <alignment horizontal="right" readingOrder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center" wrapText="1"/>
    </xf>
    <xf numFmtId="10" fontId="1" fillId="0" borderId="0" xfId="0" applyNumberFormat="1" applyFont="1" applyFill="1" applyBorder="1" applyAlignment="1">
      <alignment horizontal="right" vertical="center" wrapText="1"/>
    </xf>
    <xf numFmtId="0" fontId="51" fillId="0" borderId="11" xfId="0" applyNumberFormat="1" applyFont="1" applyFill="1" applyBorder="1" applyAlignment="1">
      <alignment horizontal="center" vertical="center" wrapText="1" readingOrder="1"/>
    </xf>
    <xf numFmtId="0" fontId="51" fillId="0" borderId="11" xfId="0" applyNumberFormat="1" applyFont="1" applyFill="1" applyBorder="1" applyAlignment="1">
      <alignment horizontal="left" vertical="center" wrapText="1" readingOrder="1"/>
    </xf>
    <xf numFmtId="164" fontId="52" fillId="0" borderId="11" xfId="0" applyNumberFormat="1" applyFont="1" applyFill="1" applyBorder="1" applyAlignment="1">
      <alignment horizontal="right" vertical="center" wrapText="1" readingOrder="1"/>
    </xf>
    <xf numFmtId="165" fontId="5" fillId="0" borderId="11" xfId="0" applyNumberFormat="1" applyFont="1" applyFill="1" applyBorder="1" applyAlignment="1">
      <alignment horizontal="right" vertical="center" wrapText="1" readingOrder="1"/>
    </xf>
    <xf numFmtId="10" fontId="5" fillId="0" borderId="11" xfId="0" applyNumberFormat="1" applyFont="1" applyFill="1" applyBorder="1" applyAlignment="1">
      <alignment horizontal="center" vertical="center" wrapText="1"/>
    </xf>
    <xf numFmtId="10" fontId="1" fillId="0" borderId="11" xfId="0" applyNumberFormat="1" applyFont="1" applyFill="1" applyBorder="1" applyAlignment="1">
      <alignment horizontal="center" vertical="center" wrapText="1"/>
    </xf>
    <xf numFmtId="0" fontId="51" fillId="33" borderId="0" xfId="0" applyNumberFormat="1" applyFont="1" applyFill="1" applyBorder="1" applyAlignment="1">
      <alignment horizontal="center" vertical="center" wrapText="1" readingOrder="1"/>
    </xf>
    <xf numFmtId="0" fontId="51" fillId="33" borderId="0" xfId="0" applyNumberFormat="1" applyFont="1" applyFill="1" applyBorder="1" applyAlignment="1">
      <alignment horizontal="left" vertical="center" wrapText="1" readingOrder="1"/>
    </xf>
    <xf numFmtId="164" fontId="52" fillId="33" borderId="0" xfId="0" applyNumberFormat="1" applyFont="1" applyFill="1" applyBorder="1" applyAlignment="1">
      <alignment horizontal="right" vertical="center" wrapText="1" readingOrder="1"/>
    </xf>
    <xf numFmtId="165" fontId="5" fillId="33" borderId="0" xfId="0" applyNumberFormat="1" applyFont="1" applyFill="1" applyBorder="1" applyAlignment="1">
      <alignment horizontal="right" vertical="center" wrapText="1" readingOrder="1"/>
    </xf>
    <xf numFmtId="10" fontId="5" fillId="33" borderId="0" xfId="0" applyNumberFormat="1" applyFont="1" applyFill="1" applyBorder="1" applyAlignment="1">
      <alignment horizontal="center" vertical="center" wrapText="1"/>
    </xf>
    <xf numFmtId="10" fontId="1" fillId="33" borderId="0" xfId="0" applyNumberFormat="1" applyFont="1" applyFill="1" applyBorder="1" applyAlignment="1">
      <alignment horizontal="center" vertical="center" wrapText="1"/>
    </xf>
    <xf numFmtId="0" fontId="50" fillId="10" borderId="10" xfId="0" applyNumberFormat="1" applyFont="1" applyFill="1" applyBorder="1" applyAlignment="1">
      <alignment horizontal="left" vertical="center" wrapText="1" readingOrder="1"/>
    </xf>
    <xf numFmtId="164" fontId="53" fillId="10" borderId="10" xfId="0" applyNumberFormat="1" applyFont="1" applyFill="1" applyBorder="1" applyAlignment="1">
      <alignment horizontal="right" vertical="center" wrapText="1" readingOrder="1"/>
    </xf>
    <xf numFmtId="165" fontId="12" fillId="10" borderId="10" xfId="0" applyNumberFormat="1" applyFont="1" applyFill="1" applyBorder="1" applyAlignment="1">
      <alignment horizontal="right" vertical="center" wrapText="1" readingOrder="1"/>
    </xf>
    <xf numFmtId="10" fontId="12" fillId="10" borderId="10" xfId="0" applyNumberFormat="1" applyFont="1" applyFill="1" applyBorder="1" applyAlignment="1">
      <alignment horizontal="center" vertical="center" wrapText="1"/>
    </xf>
    <xf numFmtId="10" fontId="13" fillId="10" borderId="10" xfId="0" applyNumberFormat="1" applyFont="1" applyFill="1" applyBorder="1" applyAlignment="1">
      <alignment horizontal="center" vertical="center" wrapText="1"/>
    </xf>
    <xf numFmtId="165" fontId="53" fillId="10" borderId="10" xfId="0" applyNumberFormat="1" applyFont="1" applyFill="1" applyBorder="1" applyAlignment="1">
      <alignment horizontal="right" vertical="center" wrapText="1" readingOrder="1"/>
    </xf>
    <xf numFmtId="165" fontId="52" fillId="4" borderId="10" xfId="0" applyNumberFormat="1" applyFont="1" applyFill="1" applyBorder="1" applyAlignment="1">
      <alignment horizontal="right" vertical="center" wrapText="1" readingOrder="1"/>
    </xf>
    <xf numFmtId="165" fontId="52" fillId="10" borderId="10" xfId="0" applyNumberFormat="1" applyFont="1" applyFill="1" applyBorder="1" applyAlignment="1">
      <alignment horizontal="right" vertical="center" wrapText="1" readingOrder="1"/>
    </xf>
    <xf numFmtId="165" fontId="52" fillId="0" borderId="11" xfId="0" applyNumberFormat="1" applyFont="1" applyFill="1" applyBorder="1" applyAlignment="1">
      <alignment horizontal="right" vertical="center" wrapText="1" readingOrder="1"/>
    </xf>
    <xf numFmtId="165" fontId="52" fillId="33" borderId="0" xfId="0" applyNumberFormat="1" applyFont="1" applyFill="1" applyBorder="1" applyAlignment="1">
      <alignment horizontal="right" vertical="center" wrapText="1" readingOrder="1"/>
    </xf>
    <xf numFmtId="0" fontId="14" fillId="10" borderId="10" xfId="0" applyFont="1" applyFill="1" applyBorder="1" applyAlignment="1">
      <alignment horizontal="centerContinuous" vertical="center" wrapText="1"/>
    </xf>
    <xf numFmtId="0" fontId="54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8"/>
  <sheetViews>
    <sheetView showGridLines="0" tabSelected="1" zoomScalePageLayoutView="0" workbookViewId="0" topLeftCell="A1">
      <selection activeCell="A1" sqref="A1:W1"/>
    </sheetView>
  </sheetViews>
  <sheetFormatPr defaultColWidth="11.421875" defaultRowHeight="15"/>
  <cols>
    <col min="1" max="1" width="4.7109375" style="0" customWidth="1"/>
    <col min="2" max="2" width="4.00390625" style="0" customWidth="1"/>
    <col min="3" max="3" width="5.421875" style="0" customWidth="1"/>
    <col min="4" max="4" width="4.421875" style="0" customWidth="1"/>
    <col min="5" max="5" width="4.28125" style="0" customWidth="1"/>
    <col min="6" max="6" width="4.140625" style="0" customWidth="1"/>
    <col min="7" max="7" width="6.421875" style="0" customWidth="1"/>
    <col min="8" max="8" width="4.421875" style="0" customWidth="1"/>
    <col min="9" max="9" width="4.8515625" style="0" customWidth="1"/>
    <col min="10" max="10" width="27.00390625" style="0" customWidth="1"/>
    <col min="11" max="11" width="18.421875" style="0" customWidth="1"/>
    <col min="12" max="12" width="18.28125" style="0" customWidth="1"/>
    <col min="13" max="13" width="18.140625" style="0" customWidth="1"/>
    <col min="14" max="14" width="18.8515625" style="0" customWidth="1"/>
    <col min="15" max="15" width="17.421875" style="0" customWidth="1"/>
    <col min="16" max="19" width="18.8515625" style="0" customWidth="1"/>
    <col min="20" max="20" width="16.421875" style="0" customWidth="1"/>
    <col min="21" max="21" width="8.140625" style="0" customWidth="1"/>
    <col min="22" max="22" width="7.7109375" style="0" customWidth="1"/>
    <col min="23" max="23" width="7.8515625" style="0" customWidth="1"/>
  </cols>
  <sheetData>
    <row r="1" spans="1:23" ht="15">
      <c r="A1" s="55" t="s">
        <v>118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3" ht="15">
      <c r="A2" s="55" t="s">
        <v>129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ht="15">
      <c r="A3" s="55" t="s">
        <v>119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3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U4" s="11" t="s">
        <v>125</v>
      </c>
      <c r="V4" s="11"/>
      <c r="W4" s="11"/>
    </row>
    <row r="5" spans="1:23" ht="35.25" thickBot="1" thickTop="1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8</v>
      </c>
      <c r="I5" s="12" t="s">
        <v>9</v>
      </c>
      <c r="J5" s="12" t="s">
        <v>131</v>
      </c>
      <c r="K5" s="12" t="s">
        <v>10</v>
      </c>
      <c r="L5" s="12" t="s">
        <v>11</v>
      </c>
      <c r="M5" s="12" t="s">
        <v>12</v>
      </c>
      <c r="N5" s="12" t="s">
        <v>13</v>
      </c>
      <c r="O5" s="12" t="s">
        <v>117</v>
      </c>
      <c r="P5" s="12" t="s">
        <v>132</v>
      </c>
      <c r="Q5" s="12" t="s">
        <v>14</v>
      </c>
      <c r="R5" s="12" t="s">
        <v>15</v>
      </c>
      <c r="S5" s="12" t="s">
        <v>16</v>
      </c>
      <c r="T5" s="54" t="s">
        <v>130</v>
      </c>
      <c r="U5" s="54" t="s">
        <v>126</v>
      </c>
      <c r="V5" s="54" t="s">
        <v>127</v>
      </c>
      <c r="W5" s="54" t="s">
        <v>128</v>
      </c>
    </row>
    <row r="6" spans="1:24" ht="34.5" customHeight="1" thickBot="1" thickTop="1">
      <c r="A6" s="5" t="s">
        <v>17</v>
      </c>
      <c r="B6" s="5"/>
      <c r="C6" s="5"/>
      <c r="D6" s="5"/>
      <c r="E6" s="5"/>
      <c r="F6" s="5"/>
      <c r="G6" s="5"/>
      <c r="H6" s="5"/>
      <c r="I6" s="5"/>
      <c r="J6" s="6" t="s">
        <v>116</v>
      </c>
      <c r="K6" s="23">
        <f>+K7+K15+K18</f>
        <v>305016997855</v>
      </c>
      <c r="L6" s="23">
        <f aca="true" t="shared" si="0" ref="L6:S6">+L7+L15+L18</f>
        <v>59613450133.85</v>
      </c>
      <c r="M6" s="23">
        <f t="shared" si="0"/>
        <v>10208450133.85</v>
      </c>
      <c r="N6" s="23">
        <f t="shared" si="0"/>
        <v>354421997855</v>
      </c>
      <c r="O6" s="23">
        <f t="shared" si="0"/>
        <v>10428742698</v>
      </c>
      <c r="P6" s="23">
        <f>+N6-O6</f>
        <v>343993255157</v>
      </c>
      <c r="Q6" s="23">
        <f t="shared" si="0"/>
        <v>313223584324.66</v>
      </c>
      <c r="R6" s="23">
        <f t="shared" si="0"/>
        <v>270980411309.08</v>
      </c>
      <c r="S6" s="23">
        <f t="shared" si="0"/>
        <v>270420185927.99</v>
      </c>
      <c r="T6" s="24">
        <f aca="true" t="shared" si="1" ref="T6:T37">+P6-Q6</f>
        <v>30769670832.340027</v>
      </c>
      <c r="U6" s="9">
        <f>+Q6/P6</f>
        <v>0.910551528638849</v>
      </c>
      <c r="V6" s="9">
        <f>+R6/P6</f>
        <v>0.7877491992841643</v>
      </c>
      <c r="W6" s="10">
        <f>+S6/P6</f>
        <v>0.786120605197823</v>
      </c>
      <c r="X6" s="4"/>
    </row>
    <row r="7" spans="1:24" ht="34.5" customHeight="1" thickBot="1" thickTop="1">
      <c r="A7" s="12" t="s">
        <v>17</v>
      </c>
      <c r="B7" s="12">
        <v>1</v>
      </c>
      <c r="C7" s="12"/>
      <c r="D7" s="12"/>
      <c r="E7" s="12"/>
      <c r="F7" s="12"/>
      <c r="G7" s="12"/>
      <c r="H7" s="12"/>
      <c r="I7" s="12"/>
      <c r="J7" s="44" t="s">
        <v>111</v>
      </c>
      <c r="K7" s="45">
        <f>SUM(K8:K14)</f>
        <v>37951130000</v>
      </c>
      <c r="L7" s="45">
        <f aca="true" t="shared" si="2" ref="L7:S7">SUM(L8:L14)</f>
        <v>8310000000</v>
      </c>
      <c r="M7" s="45">
        <f t="shared" si="2"/>
        <v>4155000000</v>
      </c>
      <c r="N7" s="45">
        <f t="shared" si="2"/>
        <v>42106130000</v>
      </c>
      <c r="O7" s="45">
        <f t="shared" si="2"/>
        <v>406997950</v>
      </c>
      <c r="P7" s="49">
        <f aca="true" t="shared" si="3" ref="P7:P62">+N7-O7</f>
        <v>41699132050</v>
      </c>
      <c r="Q7" s="45">
        <f t="shared" si="2"/>
        <v>33456711829.95</v>
      </c>
      <c r="R7" s="45">
        <f t="shared" si="2"/>
        <v>31012075410.91</v>
      </c>
      <c r="S7" s="45">
        <f t="shared" si="2"/>
        <v>30458158637.519997</v>
      </c>
      <c r="T7" s="46">
        <f t="shared" si="1"/>
        <v>8242420220.049999</v>
      </c>
      <c r="U7" s="47">
        <f>+Q7/P7</f>
        <v>0.8023359284752787</v>
      </c>
      <c r="V7" s="47">
        <f>+R7/P7</f>
        <v>0.7437103336761178</v>
      </c>
      <c r="W7" s="48">
        <f>+S7/P7</f>
        <v>0.7304266813275313</v>
      </c>
      <c r="X7" s="4"/>
    </row>
    <row r="8" spans="1:24" ht="34.5" customHeight="1" thickBot="1" thickTop="1">
      <c r="A8" s="7" t="s">
        <v>17</v>
      </c>
      <c r="B8" s="7" t="s">
        <v>18</v>
      </c>
      <c r="C8" s="7" t="s">
        <v>19</v>
      </c>
      <c r="D8" s="7" t="s">
        <v>18</v>
      </c>
      <c r="E8" s="7" t="s">
        <v>18</v>
      </c>
      <c r="F8" s="7"/>
      <c r="G8" s="7" t="s">
        <v>20</v>
      </c>
      <c r="H8" s="7" t="s">
        <v>21</v>
      </c>
      <c r="I8" s="7" t="s">
        <v>22</v>
      </c>
      <c r="J8" s="6" t="s">
        <v>23</v>
      </c>
      <c r="K8" s="8">
        <v>12135500000</v>
      </c>
      <c r="L8" s="8">
        <v>0</v>
      </c>
      <c r="M8" s="8">
        <v>0</v>
      </c>
      <c r="N8" s="8">
        <v>12135500000</v>
      </c>
      <c r="O8" s="8">
        <v>0</v>
      </c>
      <c r="P8" s="23">
        <f t="shared" si="3"/>
        <v>12135500000</v>
      </c>
      <c r="Q8" s="8">
        <v>9973064058.19</v>
      </c>
      <c r="R8" s="8">
        <v>9973064058.19</v>
      </c>
      <c r="S8" s="8">
        <v>9973064058.19</v>
      </c>
      <c r="T8" s="24">
        <f t="shared" si="1"/>
        <v>2162435941.8099995</v>
      </c>
      <c r="U8" s="9">
        <f>+Q8/P8</f>
        <v>0.8218090773507478</v>
      </c>
      <c r="V8" s="9">
        <f>+R8/P8</f>
        <v>0.8218090773507478</v>
      </c>
      <c r="W8" s="10">
        <f>+S8/P8</f>
        <v>0.8218090773507478</v>
      </c>
      <c r="X8" s="4"/>
    </row>
    <row r="9" spans="1:24" ht="34.5" customHeight="1" thickBot="1" thickTop="1">
      <c r="A9" s="7" t="s">
        <v>17</v>
      </c>
      <c r="B9" s="7" t="s">
        <v>18</v>
      </c>
      <c r="C9" s="7" t="s">
        <v>19</v>
      </c>
      <c r="D9" s="7" t="s">
        <v>18</v>
      </c>
      <c r="E9" s="7" t="s">
        <v>24</v>
      </c>
      <c r="F9" s="7"/>
      <c r="G9" s="7" t="s">
        <v>20</v>
      </c>
      <c r="H9" s="7" t="s">
        <v>21</v>
      </c>
      <c r="I9" s="7" t="s">
        <v>22</v>
      </c>
      <c r="J9" s="6" t="s">
        <v>25</v>
      </c>
      <c r="K9" s="8">
        <v>2197300000</v>
      </c>
      <c r="L9" s="8">
        <v>0</v>
      </c>
      <c r="M9" s="8">
        <v>0</v>
      </c>
      <c r="N9" s="8">
        <v>2197300000</v>
      </c>
      <c r="O9" s="8">
        <v>0</v>
      </c>
      <c r="P9" s="23">
        <f t="shared" si="3"/>
        <v>2197300000</v>
      </c>
      <c r="Q9" s="8">
        <v>1878013859.66</v>
      </c>
      <c r="R9" s="8">
        <v>1878013859.66</v>
      </c>
      <c r="S9" s="8">
        <v>1878013859.66</v>
      </c>
      <c r="T9" s="24">
        <f t="shared" si="1"/>
        <v>319286140.3399999</v>
      </c>
      <c r="U9" s="9">
        <f>+Q9/P9</f>
        <v>0.8546916031766258</v>
      </c>
      <c r="V9" s="9">
        <f>+R9/P9</f>
        <v>0.8546916031766258</v>
      </c>
      <c r="W9" s="10">
        <f>+S9/P9</f>
        <v>0.8546916031766258</v>
      </c>
      <c r="X9" s="4"/>
    </row>
    <row r="10" spans="1:24" ht="34.5" customHeight="1" thickBot="1" thickTop="1">
      <c r="A10" s="7" t="s">
        <v>17</v>
      </c>
      <c r="B10" s="7" t="s">
        <v>18</v>
      </c>
      <c r="C10" s="7" t="s">
        <v>19</v>
      </c>
      <c r="D10" s="7" t="s">
        <v>18</v>
      </c>
      <c r="E10" s="7" t="s">
        <v>26</v>
      </c>
      <c r="F10" s="7"/>
      <c r="G10" s="7" t="s">
        <v>20</v>
      </c>
      <c r="H10" s="7" t="s">
        <v>21</v>
      </c>
      <c r="I10" s="7" t="s">
        <v>22</v>
      </c>
      <c r="J10" s="6" t="s">
        <v>27</v>
      </c>
      <c r="K10" s="8">
        <v>7286600000</v>
      </c>
      <c r="L10" s="8">
        <v>3807383602</v>
      </c>
      <c r="M10" s="8">
        <v>0</v>
      </c>
      <c r="N10" s="8">
        <v>11093983602</v>
      </c>
      <c r="O10" s="8">
        <v>0</v>
      </c>
      <c r="P10" s="23">
        <f t="shared" si="3"/>
        <v>11093983602</v>
      </c>
      <c r="Q10" s="8">
        <v>7557101448.14</v>
      </c>
      <c r="R10" s="8">
        <v>7557101448.14</v>
      </c>
      <c r="S10" s="8">
        <v>7079362944.75</v>
      </c>
      <c r="T10" s="24">
        <f t="shared" si="1"/>
        <v>3536882153.8599997</v>
      </c>
      <c r="U10" s="9">
        <f>+Q10/P10</f>
        <v>0.6811891669623183</v>
      </c>
      <c r="V10" s="9">
        <f>+R10/P10</f>
        <v>0.6811891669623183</v>
      </c>
      <c r="W10" s="10">
        <f>+S10/P10</f>
        <v>0.6381263213219233</v>
      </c>
      <c r="X10" s="4"/>
    </row>
    <row r="11" spans="1:24" ht="34.5" customHeight="1" thickBot="1" thickTop="1">
      <c r="A11" s="7" t="s">
        <v>17</v>
      </c>
      <c r="B11" s="7" t="s">
        <v>18</v>
      </c>
      <c r="C11" s="7" t="s">
        <v>19</v>
      </c>
      <c r="D11" s="7" t="s">
        <v>18</v>
      </c>
      <c r="E11" s="7" t="s">
        <v>28</v>
      </c>
      <c r="F11" s="7"/>
      <c r="G11" s="7" t="s">
        <v>20</v>
      </c>
      <c r="H11" s="7" t="s">
        <v>21</v>
      </c>
      <c r="I11" s="7" t="s">
        <v>22</v>
      </c>
      <c r="J11" s="6" t="s">
        <v>29</v>
      </c>
      <c r="K11" s="8">
        <v>0</v>
      </c>
      <c r="L11" s="8">
        <v>4155000000</v>
      </c>
      <c r="M11" s="8">
        <v>4155000000</v>
      </c>
      <c r="N11" s="8">
        <v>0</v>
      </c>
      <c r="O11" s="8">
        <v>0</v>
      </c>
      <c r="P11" s="23">
        <f t="shared" si="3"/>
        <v>0</v>
      </c>
      <c r="Q11" s="8">
        <v>0</v>
      </c>
      <c r="R11" s="8">
        <v>0</v>
      </c>
      <c r="S11" s="8">
        <v>0</v>
      </c>
      <c r="T11" s="24">
        <f t="shared" si="1"/>
        <v>0</v>
      </c>
      <c r="U11" s="9">
        <v>0</v>
      </c>
      <c r="V11" s="9">
        <v>0</v>
      </c>
      <c r="W11" s="10">
        <v>0</v>
      </c>
      <c r="X11" s="4"/>
    </row>
    <row r="12" spans="1:24" ht="34.5" customHeight="1" thickBot="1" thickTop="1">
      <c r="A12" s="7" t="s">
        <v>17</v>
      </c>
      <c r="B12" s="7" t="s">
        <v>18</v>
      </c>
      <c r="C12" s="7" t="s">
        <v>19</v>
      </c>
      <c r="D12" s="7" t="s">
        <v>18</v>
      </c>
      <c r="E12" s="7" t="s">
        <v>30</v>
      </c>
      <c r="F12" s="7"/>
      <c r="G12" s="7" t="s">
        <v>20</v>
      </c>
      <c r="H12" s="7" t="s">
        <v>21</v>
      </c>
      <c r="I12" s="7" t="s">
        <v>22</v>
      </c>
      <c r="J12" s="6" t="s">
        <v>31</v>
      </c>
      <c r="K12" s="8">
        <v>552400000</v>
      </c>
      <c r="L12" s="8">
        <v>0</v>
      </c>
      <c r="M12" s="8">
        <v>0</v>
      </c>
      <c r="N12" s="8">
        <v>552400000</v>
      </c>
      <c r="O12" s="8">
        <v>0</v>
      </c>
      <c r="P12" s="23">
        <f t="shared" si="3"/>
        <v>552400000</v>
      </c>
      <c r="Q12" s="8">
        <v>397597620.89</v>
      </c>
      <c r="R12" s="8">
        <v>397597620.89</v>
      </c>
      <c r="S12" s="8">
        <v>397597620.89</v>
      </c>
      <c r="T12" s="24">
        <f t="shared" si="1"/>
        <v>154802379.11</v>
      </c>
      <c r="U12" s="9">
        <f aca="true" t="shared" si="4" ref="U12:U48">+Q12/P12</f>
        <v>0.7197639769913107</v>
      </c>
      <c r="V12" s="9">
        <f aca="true" t="shared" si="5" ref="V12:V48">+R12/P12</f>
        <v>0.7197639769913107</v>
      </c>
      <c r="W12" s="10">
        <f aca="true" t="shared" si="6" ref="W12:W48">+S12/P12</f>
        <v>0.7197639769913107</v>
      </c>
      <c r="X12" s="4"/>
    </row>
    <row r="13" spans="1:24" ht="34.5" customHeight="1" thickBot="1" thickTop="1">
      <c r="A13" s="7" t="s">
        <v>17</v>
      </c>
      <c r="B13" s="7" t="s">
        <v>18</v>
      </c>
      <c r="C13" s="7" t="s">
        <v>19</v>
      </c>
      <c r="D13" s="7" t="s">
        <v>32</v>
      </c>
      <c r="E13" s="7"/>
      <c r="F13" s="7"/>
      <c r="G13" s="7" t="s">
        <v>20</v>
      </c>
      <c r="H13" s="7" t="s">
        <v>21</v>
      </c>
      <c r="I13" s="7" t="s">
        <v>22</v>
      </c>
      <c r="J13" s="6" t="s">
        <v>33</v>
      </c>
      <c r="K13" s="8">
        <v>9786330000</v>
      </c>
      <c r="L13" s="8">
        <v>0</v>
      </c>
      <c r="M13" s="8">
        <v>0</v>
      </c>
      <c r="N13" s="8">
        <v>9786330000</v>
      </c>
      <c r="O13" s="8">
        <v>406997950</v>
      </c>
      <c r="P13" s="23">
        <f t="shared" si="3"/>
        <v>9379332050</v>
      </c>
      <c r="Q13" s="8">
        <v>8582284171.07</v>
      </c>
      <c r="R13" s="8">
        <v>6137647752.03</v>
      </c>
      <c r="S13" s="8">
        <v>6061469482.03</v>
      </c>
      <c r="T13" s="24">
        <f t="shared" si="1"/>
        <v>797047878.9300003</v>
      </c>
      <c r="U13" s="9">
        <f t="shared" si="4"/>
        <v>0.915020827210185</v>
      </c>
      <c r="V13" s="9">
        <f t="shared" si="5"/>
        <v>0.6543800474608423</v>
      </c>
      <c r="W13" s="10">
        <f t="shared" si="6"/>
        <v>0.6462581183518287</v>
      </c>
      <c r="X13" s="4"/>
    </row>
    <row r="14" spans="1:24" ht="34.5" customHeight="1" thickBot="1" thickTop="1">
      <c r="A14" s="7" t="s">
        <v>17</v>
      </c>
      <c r="B14" s="7" t="s">
        <v>18</v>
      </c>
      <c r="C14" s="7" t="s">
        <v>19</v>
      </c>
      <c r="D14" s="7" t="s">
        <v>26</v>
      </c>
      <c r="E14" s="7"/>
      <c r="F14" s="7"/>
      <c r="G14" s="7" t="s">
        <v>20</v>
      </c>
      <c r="H14" s="7" t="s">
        <v>21</v>
      </c>
      <c r="I14" s="7" t="s">
        <v>22</v>
      </c>
      <c r="J14" s="6" t="s">
        <v>34</v>
      </c>
      <c r="K14" s="8">
        <v>5993000000</v>
      </c>
      <c r="L14" s="8">
        <v>347616398</v>
      </c>
      <c r="M14" s="8">
        <v>0</v>
      </c>
      <c r="N14" s="8">
        <v>6340616398</v>
      </c>
      <c r="O14" s="8">
        <v>0</v>
      </c>
      <c r="P14" s="23">
        <f t="shared" si="3"/>
        <v>6340616398</v>
      </c>
      <c r="Q14" s="8">
        <v>5068650672</v>
      </c>
      <c r="R14" s="8">
        <v>5068650672</v>
      </c>
      <c r="S14" s="8">
        <v>5068650672</v>
      </c>
      <c r="T14" s="24">
        <f t="shared" si="1"/>
        <v>1271965726</v>
      </c>
      <c r="U14" s="9">
        <f t="shared" si="4"/>
        <v>0.799393994817095</v>
      </c>
      <c r="V14" s="9">
        <f t="shared" si="5"/>
        <v>0.799393994817095</v>
      </c>
      <c r="W14" s="10">
        <f t="shared" si="6"/>
        <v>0.799393994817095</v>
      </c>
      <c r="X14" s="4"/>
    </row>
    <row r="15" spans="1:24" ht="34.5" customHeight="1" thickBot="1" thickTop="1">
      <c r="A15" s="12" t="s">
        <v>17</v>
      </c>
      <c r="B15" s="12">
        <v>2</v>
      </c>
      <c r="C15" s="12"/>
      <c r="D15" s="12"/>
      <c r="E15" s="12"/>
      <c r="F15" s="12"/>
      <c r="G15" s="12"/>
      <c r="H15" s="12"/>
      <c r="I15" s="12"/>
      <c r="J15" s="44" t="s">
        <v>112</v>
      </c>
      <c r="K15" s="45">
        <f>+K16+K17</f>
        <v>13052129000</v>
      </c>
      <c r="L15" s="45">
        <f aca="true" t="shared" si="7" ref="L15:S15">+L16+L17</f>
        <v>6000000000</v>
      </c>
      <c r="M15" s="45">
        <f t="shared" si="7"/>
        <v>0</v>
      </c>
      <c r="N15" s="45">
        <f t="shared" si="7"/>
        <v>19052129000</v>
      </c>
      <c r="O15" s="45">
        <f t="shared" si="7"/>
        <v>0</v>
      </c>
      <c r="P15" s="49">
        <f t="shared" si="3"/>
        <v>19052129000</v>
      </c>
      <c r="Q15" s="45">
        <f t="shared" si="7"/>
        <v>18234702399.32</v>
      </c>
      <c r="R15" s="45">
        <f t="shared" si="7"/>
        <v>15685687506.78</v>
      </c>
      <c r="S15" s="45">
        <f t="shared" si="7"/>
        <v>15680454212.78</v>
      </c>
      <c r="T15" s="46">
        <f t="shared" si="1"/>
        <v>817426600.6800003</v>
      </c>
      <c r="U15" s="47">
        <f t="shared" si="4"/>
        <v>0.9570952621263482</v>
      </c>
      <c r="V15" s="47">
        <f t="shared" si="5"/>
        <v>0.8233036584404819</v>
      </c>
      <c r="W15" s="48">
        <f t="shared" si="6"/>
        <v>0.8230289755428383</v>
      </c>
      <c r="X15" s="4"/>
    </row>
    <row r="16" spans="1:24" ht="34.5" customHeight="1" thickBot="1" thickTop="1">
      <c r="A16" s="7" t="s">
        <v>17</v>
      </c>
      <c r="B16" s="7" t="s">
        <v>32</v>
      </c>
      <c r="C16" s="7" t="s">
        <v>19</v>
      </c>
      <c r="D16" s="7" t="s">
        <v>35</v>
      </c>
      <c r="E16" s="7"/>
      <c r="F16" s="7"/>
      <c r="G16" s="7" t="s">
        <v>20</v>
      </c>
      <c r="H16" s="7" t="s">
        <v>21</v>
      </c>
      <c r="I16" s="7" t="s">
        <v>22</v>
      </c>
      <c r="J16" s="6" t="s">
        <v>36</v>
      </c>
      <c r="K16" s="8">
        <v>698500000</v>
      </c>
      <c r="L16" s="8">
        <v>6000000000</v>
      </c>
      <c r="M16" s="8">
        <v>0</v>
      </c>
      <c r="N16" s="8">
        <v>6698500000</v>
      </c>
      <c r="O16" s="8">
        <v>0</v>
      </c>
      <c r="P16" s="23">
        <f t="shared" si="3"/>
        <v>6698500000</v>
      </c>
      <c r="Q16" s="8">
        <v>6373966145</v>
      </c>
      <c r="R16" s="8">
        <v>6372718345</v>
      </c>
      <c r="S16" s="8">
        <v>6372718345</v>
      </c>
      <c r="T16" s="24">
        <f t="shared" si="1"/>
        <v>324533855</v>
      </c>
      <c r="U16" s="9">
        <f t="shared" si="4"/>
        <v>0.9515512644621931</v>
      </c>
      <c r="V16" s="9">
        <f t="shared" si="5"/>
        <v>0.9513649839516309</v>
      </c>
      <c r="W16" s="10">
        <f t="shared" si="6"/>
        <v>0.9513649839516309</v>
      </c>
      <c r="X16" s="4"/>
    </row>
    <row r="17" spans="1:24" ht="34.5" customHeight="1" thickBot="1" thickTop="1">
      <c r="A17" s="7" t="s">
        <v>17</v>
      </c>
      <c r="B17" s="7" t="s">
        <v>32</v>
      </c>
      <c r="C17" s="7" t="s">
        <v>19</v>
      </c>
      <c r="D17" s="7" t="s">
        <v>24</v>
      </c>
      <c r="E17" s="7"/>
      <c r="F17" s="7"/>
      <c r="G17" s="7" t="s">
        <v>20</v>
      </c>
      <c r="H17" s="7" t="s">
        <v>21</v>
      </c>
      <c r="I17" s="7" t="s">
        <v>22</v>
      </c>
      <c r="J17" s="6" t="s">
        <v>37</v>
      </c>
      <c r="K17" s="8">
        <v>12353629000</v>
      </c>
      <c r="L17" s="8">
        <v>0</v>
      </c>
      <c r="M17" s="8">
        <v>0</v>
      </c>
      <c r="N17" s="8">
        <v>12353629000</v>
      </c>
      <c r="O17" s="8">
        <v>0</v>
      </c>
      <c r="P17" s="23">
        <f t="shared" si="3"/>
        <v>12353629000</v>
      </c>
      <c r="Q17" s="8">
        <v>11860736254.32</v>
      </c>
      <c r="R17" s="8">
        <v>9312969161.78</v>
      </c>
      <c r="S17" s="8">
        <v>9307735867.78</v>
      </c>
      <c r="T17" s="24">
        <f t="shared" si="1"/>
        <v>492892745.6800003</v>
      </c>
      <c r="U17" s="9">
        <f t="shared" si="4"/>
        <v>0.9601013802761925</v>
      </c>
      <c r="V17" s="9">
        <f t="shared" si="5"/>
        <v>0.7538650514581586</v>
      </c>
      <c r="W17" s="10">
        <f t="shared" si="6"/>
        <v>0.7534414274364238</v>
      </c>
      <c r="X17" s="4"/>
    </row>
    <row r="18" spans="1:24" ht="34.5" customHeight="1" thickBot="1" thickTop="1">
      <c r="A18" s="12" t="s">
        <v>17</v>
      </c>
      <c r="B18" s="12"/>
      <c r="C18" s="12"/>
      <c r="D18" s="12"/>
      <c r="E18" s="12"/>
      <c r="F18" s="12"/>
      <c r="G18" s="12"/>
      <c r="H18" s="12"/>
      <c r="I18" s="12"/>
      <c r="J18" s="44" t="s">
        <v>114</v>
      </c>
      <c r="K18" s="45">
        <f>+K19+K33</f>
        <v>254013738855</v>
      </c>
      <c r="L18" s="45">
        <f aca="true" t="shared" si="8" ref="L18:S18">+L19+L33</f>
        <v>45303450133.85</v>
      </c>
      <c r="M18" s="45">
        <f t="shared" si="8"/>
        <v>6053450133.85</v>
      </c>
      <c r="N18" s="45">
        <f t="shared" si="8"/>
        <v>293263738855</v>
      </c>
      <c r="O18" s="45">
        <f t="shared" si="8"/>
        <v>10021744748</v>
      </c>
      <c r="P18" s="49">
        <f t="shared" si="3"/>
        <v>283241994107</v>
      </c>
      <c r="Q18" s="45">
        <f t="shared" si="8"/>
        <v>261532170095.38998</v>
      </c>
      <c r="R18" s="45">
        <f t="shared" si="8"/>
        <v>224282648391.38998</v>
      </c>
      <c r="S18" s="45">
        <f t="shared" si="8"/>
        <v>224281573077.69</v>
      </c>
      <c r="T18" s="46">
        <f t="shared" si="1"/>
        <v>21709824011.610016</v>
      </c>
      <c r="U18" s="47">
        <f t="shared" si="4"/>
        <v>0.9233523825446281</v>
      </c>
      <c r="V18" s="47">
        <f t="shared" si="5"/>
        <v>0.7918410866245454</v>
      </c>
      <c r="W18" s="48">
        <f t="shared" si="6"/>
        <v>0.7918372901758466</v>
      </c>
      <c r="X18" s="4"/>
    </row>
    <row r="19" spans="1:24" ht="34.5" customHeight="1" thickBot="1" thickTop="1">
      <c r="A19" s="21" t="s">
        <v>17</v>
      </c>
      <c r="B19" s="21">
        <v>3</v>
      </c>
      <c r="C19" s="21"/>
      <c r="D19" s="21"/>
      <c r="E19" s="21"/>
      <c r="F19" s="21"/>
      <c r="G19" s="21"/>
      <c r="H19" s="21"/>
      <c r="I19" s="21"/>
      <c r="J19" s="13" t="s">
        <v>113</v>
      </c>
      <c r="K19" s="22">
        <f>SUM(K20:K32)</f>
        <v>48426938855</v>
      </c>
      <c r="L19" s="22">
        <f aca="true" t="shared" si="9" ref="L19:S19">SUM(L20:L32)</f>
        <v>45303450133.85</v>
      </c>
      <c r="M19" s="22">
        <f t="shared" si="9"/>
        <v>4053450133.85</v>
      </c>
      <c r="N19" s="22">
        <f t="shared" si="9"/>
        <v>89676938855</v>
      </c>
      <c r="O19" s="22">
        <f t="shared" si="9"/>
        <v>4458431787</v>
      </c>
      <c r="P19" s="50">
        <f t="shared" si="3"/>
        <v>85218507068</v>
      </c>
      <c r="Q19" s="22">
        <f t="shared" si="9"/>
        <v>63508683056.38999</v>
      </c>
      <c r="R19" s="22">
        <f t="shared" si="9"/>
        <v>63506528391.38999</v>
      </c>
      <c r="S19" s="22">
        <f t="shared" si="9"/>
        <v>63505453077.689995</v>
      </c>
      <c r="T19" s="26">
        <f t="shared" si="1"/>
        <v>21709824011.61001</v>
      </c>
      <c r="U19" s="14">
        <f t="shared" si="4"/>
        <v>0.7452451966298039</v>
      </c>
      <c r="V19" s="14">
        <f t="shared" si="5"/>
        <v>0.7452199126266673</v>
      </c>
      <c r="W19" s="15">
        <f t="shared" si="6"/>
        <v>0.7452072943147889</v>
      </c>
      <c r="X19" s="4"/>
    </row>
    <row r="20" spans="1:24" ht="34.5" customHeight="1" thickBot="1" thickTop="1">
      <c r="A20" s="7" t="s">
        <v>17</v>
      </c>
      <c r="B20" s="7" t="s">
        <v>35</v>
      </c>
      <c r="C20" s="7" t="s">
        <v>32</v>
      </c>
      <c r="D20" s="7" t="s">
        <v>18</v>
      </c>
      <c r="E20" s="7" t="s">
        <v>18</v>
      </c>
      <c r="F20" s="7"/>
      <c r="G20" s="7" t="s">
        <v>20</v>
      </c>
      <c r="H20" s="7" t="s">
        <v>38</v>
      </c>
      <c r="I20" s="7" t="s">
        <v>39</v>
      </c>
      <c r="J20" s="6" t="s">
        <v>40</v>
      </c>
      <c r="K20" s="8">
        <v>829400000</v>
      </c>
      <c r="L20" s="8">
        <v>0</v>
      </c>
      <c r="M20" s="8">
        <v>0</v>
      </c>
      <c r="N20" s="8">
        <v>829400000</v>
      </c>
      <c r="O20" s="8">
        <v>0</v>
      </c>
      <c r="P20" s="23">
        <f t="shared" si="3"/>
        <v>829400000</v>
      </c>
      <c r="Q20" s="8">
        <v>714167376</v>
      </c>
      <c r="R20" s="8">
        <v>714167376</v>
      </c>
      <c r="S20" s="8">
        <v>714167376</v>
      </c>
      <c r="T20" s="24">
        <f t="shared" si="1"/>
        <v>115232624</v>
      </c>
      <c r="U20" s="9">
        <f t="shared" si="4"/>
        <v>0.861065078369906</v>
      </c>
      <c r="V20" s="9">
        <f t="shared" si="5"/>
        <v>0.861065078369906</v>
      </c>
      <c r="W20" s="10">
        <f t="shared" si="6"/>
        <v>0.861065078369906</v>
      </c>
      <c r="X20" s="4"/>
    </row>
    <row r="21" spans="1:24" ht="48.75" customHeight="1" thickBot="1" thickTop="1">
      <c r="A21" s="7" t="s">
        <v>17</v>
      </c>
      <c r="B21" s="7" t="s">
        <v>35</v>
      </c>
      <c r="C21" s="7" t="s">
        <v>24</v>
      </c>
      <c r="D21" s="7" t="s">
        <v>18</v>
      </c>
      <c r="E21" s="7" t="s">
        <v>41</v>
      </c>
      <c r="F21" s="7"/>
      <c r="G21" s="7" t="s">
        <v>20</v>
      </c>
      <c r="H21" s="7" t="s">
        <v>21</v>
      </c>
      <c r="I21" s="7" t="s">
        <v>22</v>
      </c>
      <c r="J21" s="6" t="s">
        <v>42</v>
      </c>
      <c r="K21" s="8">
        <v>50700000</v>
      </c>
      <c r="L21" s="8">
        <v>0</v>
      </c>
      <c r="M21" s="8">
        <v>0</v>
      </c>
      <c r="N21" s="8">
        <v>50700000</v>
      </c>
      <c r="O21" s="8">
        <v>0</v>
      </c>
      <c r="P21" s="23">
        <f t="shared" si="3"/>
        <v>50700000</v>
      </c>
      <c r="Q21" s="8">
        <v>0</v>
      </c>
      <c r="R21" s="8">
        <v>0</v>
      </c>
      <c r="S21" s="8">
        <v>0</v>
      </c>
      <c r="T21" s="24">
        <f t="shared" si="1"/>
        <v>50700000</v>
      </c>
      <c r="U21" s="9">
        <f t="shared" si="4"/>
        <v>0</v>
      </c>
      <c r="V21" s="9">
        <f t="shared" si="5"/>
        <v>0</v>
      </c>
      <c r="W21" s="10">
        <f t="shared" si="6"/>
        <v>0</v>
      </c>
      <c r="X21" s="4"/>
    </row>
    <row r="22" spans="1:24" ht="34.5" customHeight="1" thickBot="1" thickTop="1">
      <c r="A22" s="7" t="s">
        <v>17</v>
      </c>
      <c r="B22" s="7" t="s">
        <v>35</v>
      </c>
      <c r="C22" s="7" t="s">
        <v>24</v>
      </c>
      <c r="D22" s="7" t="s">
        <v>18</v>
      </c>
      <c r="E22" s="7" t="s">
        <v>43</v>
      </c>
      <c r="F22" s="7"/>
      <c r="G22" s="7" t="s">
        <v>20</v>
      </c>
      <c r="H22" s="7" t="s">
        <v>21</v>
      </c>
      <c r="I22" s="7" t="s">
        <v>22</v>
      </c>
      <c r="J22" s="6" t="s">
        <v>44</v>
      </c>
      <c r="K22" s="8">
        <v>1000200000</v>
      </c>
      <c r="L22" s="8">
        <v>0</v>
      </c>
      <c r="M22" s="8">
        <v>0</v>
      </c>
      <c r="N22" s="8">
        <v>1000200000</v>
      </c>
      <c r="O22" s="8">
        <v>0</v>
      </c>
      <c r="P22" s="23">
        <f t="shared" si="3"/>
        <v>1000200000</v>
      </c>
      <c r="Q22" s="8">
        <v>1000200000</v>
      </c>
      <c r="R22" s="8">
        <v>1000200000</v>
      </c>
      <c r="S22" s="8">
        <v>1000200000</v>
      </c>
      <c r="T22" s="24">
        <f t="shared" si="1"/>
        <v>0</v>
      </c>
      <c r="U22" s="9">
        <f t="shared" si="4"/>
        <v>1</v>
      </c>
      <c r="V22" s="9">
        <f t="shared" si="5"/>
        <v>1</v>
      </c>
      <c r="W22" s="10">
        <f t="shared" si="6"/>
        <v>1</v>
      </c>
      <c r="X22" s="4"/>
    </row>
    <row r="23" spans="1:24" ht="34.5" customHeight="1" thickBot="1" thickTop="1">
      <c r="A23" s="7" t="s">
        <v>17</v>
      </c>
      <c r="B23" s="7" t="s">
        <v>35</v>
      </c>
      <c r="C23" s="7" t="s">
        <v>24</v>
      </c>
      <c r="D23" s="7" t="s">
        <v>18</v>
      </c>
      <c r="E23" s="7" t="s">
        <v>45</v>
      </c>
      <c r="F23" s="7"/>
      <c r="G23" s="7" t="s">
        <v>20</v>
      </c>
      <c r="H23" s="7" t="s">
        <v>21</v>
      </c>
      <c r="I23" s="7" t="s">
        <v>22</v>
      </c>
      <c r="J23" s="6" t="s">
        <v>46</v>
      </c>
      <c r="K23" s="8">
        <v>174900000</v>
      </c>
      <c r="L23" s="8">
        <v>0</v>
      </c>
      <c r="M23" s="8">
        <v>0</v>
      </c>
      <c r="N23" s="8">
        <v>174900000</v>
      </c>
      <c r="O23" s="8">
        <v>0</v>
      </c>
      <c r="P23" s="23">
        <f t="shared" si="3"/>
        <v>174900000</v>
      </c>
      <c r="Q23" s="8">
        <v>174900000</v>
      </c>
      <c r="R23" s="8">
        <v>174900000</v>
      </c>
      <c r="S23" s="8">
        <v>174900000</v>
      </c>
      <c r="T23" s="24">
        <f t="shared" si="1"/>
        <v>0</v>
      </c>
      <c r="U23" s="9">
        <f t="shared" si="4"/>
        <v>1</v>
      </c>
      <c r="V23" s="9">
        <f t="shared" si="5"/>
        <v>1</v>
      </c>
      <c r="W23" s="10">
        <f t="shared" si="6"/>
        <v>1</v>
      </c>
      <c r="X23" s="4"/>
    </row>
    <row r="24" spans="1:24" ht="34.5" customHeight="1" thickBot="1" thickTop="1">
      <c r="A24" s="7" t="s">
        <v>17</v>
      </c>
      <c r="B24" s="7" t="s">
        <v>35</v>
      </c>
      <c r="C24" s="7" t="s">
        <v>24</v>
      </c>
      <c r="D24" s="7" t="s">
        <v>18</v>
      </c>
      <c r="E24" s="7" t="s">
        <v>47</v>
      </c>
      <c r="F24" s="7"/>
      <c r="G24" s="7" t="s">
        <v>20</v>
      </c>
      <c r="H24" s="7" t="s">
        <v>21</v>
      </c>
      <c r="I24" s="7" t="s">
        <v>22</v>
      </c>
      <c r="J24" s="6" t="s">
        <v>48</v>
      </c>
      <c r="K24" s="8">
        <v>5051800000</v>
      </c>
      <c r="L24" s="8">
        <v>0</v>
      </c>
      <c r="M24" s="8">
        <v>0</v>
      </c>
      <c r="N24" s="8">
        <v>5051800000</v>
      </c>
      <c r="O24" s="8">
        <v>0</v>
      </c>
      <c r="P24" s="23">
        <f t="shared" si="3"/>
        <v>5051800000</v>
      </c>
      <c r="Q24" s="8">
        <v>5051800000</v>
      </c>
      <c r="R24" s="8">
        <v>5051800000</v>
      </c>
      <c r="S24" s="8">
        <v>5051800000</v>
      </c>
      <c r="T24" s="24">
        <f t="shared" si="1"/>
        <v>0</v>
      </c>
      <c r="U24" s="9">
        <f t="shared" si="4"/>
        <v>1</v>
      </c>
      <c r="V24" s="9">
        <f t="shared" si="5"/>
        <v>1</v>
      </c>
      <c r="W24" s="10">
        <f t="shared" si="6"/>
        <v>1</v>
      </c>
      <c r="X24" s="4"/>
    </row>
    <row r="25" spans="1:24" ht="34.5" customHeight="1" thickBot="1" thickTop="1">
      <c r="A25" s="7" t="s">
        <v>17</v>
      </c>
      <c r="B25" s="7" t="s">
        <v>35</v>
      </c>
      <c r="C25" s="7" t="s">
        <v>24</v>
      </c>
      <c r="D25" s="7" t="s">
        <v>18</v>
      </c>
      <c r="E25" s="7" t="s">
        <v>49</v>
      </c>
      <c r="F25" s="7"/>
      <c r="G25" s="7" t="s">
        <v>20</v>
      </c>
      <c r="H25" s="7" t="s">
        <v>21</v>
      </c>
      <c r="I25" s="7" t="s">
        <v>22</v>
      </c>
      <c r="J25" s="6" t="s">
        <v>50</v>
      </c>
      <c r="K25" s="8">
        <v>1046700000</v>
      </c>
      <c r="L25" s="8">
        <v>0</v>
      </c>
      <c r="M25" s="8">
        <v>0</v>
      </c>
      <c r="N25" s="8">
        <v>1046700000</v>
      </c>
      <c r="O25" s="8">
        <v>0</v>
      </c>
      <c r="P25" s="23">
        <f t="shared" si="3"/>
        <v>1046700000</v>
      </c>
      <c r="Q25" s="8">
        <v>1046700000</v>
      </c>
      <c r="R25" s="8">
        <v>1046700000</v>
      </c>
      <c r="S25" s="8">
        <v>1046700000</v>
      </c>
      <c r="T25" s="24">
        <f t="shared" si="1"/>
        <v>0</v>
      </c>
      <c r="U25" s="9">
        <f t="shared" si="4"/>
        <v>1</v>
      </c>
      <c r="V25" s="9">
        <f t="shared" si="5"/>
        <v>1</v>
      </c>
      <c r="W25" s="10">
        <f t="shared" si="6"/>
        <v>1</v>
      </c>
      <c r="X25" s="4"/>
    </row>
    <row r="26" spans="1:24" ht="34.5" customHeight="1" thickBot="1" thickTop="1">
      <c r="A26" s="7" t="s">
        <v>17</v>
      </c>
      <c r="B26" s="7" t="s">
        <v>35</v>
      </c>
      <c r="C26" s="7" t="s">
        <v>26</v>
      </c>
      <c r="D26" s="7" t="s">
        <v>18</v>
      </c>
      <c r="E26" s="7" t="s">
        <v>26</v>
      </c>
      <c r="F26" s="7"/>
      <c r="G26" s="7" t="s">
        <v>20</v>
      </c>
      <c r="H26" s="7" t="s">
        <v>21</v>
      </c>
      <c r="I26" s="7" t="s">
        <v>22</v>
      </c>
      <c r="J26" s="6" t="s">
        <v>51</v>
      </c>
      <c r="K26" s="8">
        <v>3203600000</v>
      </c>
      <c r="L26" s="8">
        <v>0</v>
      </c>
      <c r="M26" s="8">
        <v>53450133.85</v>
      </c>
      <c r="N26" s="8">
        <v>3150149866.15</v>
      </c>
      <c r="O26" s="8">
        <v>432981787</v>
      </c>
      <c r="P26" s="23">
        <f t="shared" si="3"/>
        <v>2717168079.15</v>
      </c>
      <c r="Q26" s="8">
        <v>1392175316</v>
      </c>
      <c r="R26" s="8">
        <v>1392175316</v>
      </c>
      <c r="S26" s="8">
        <v>1392175316</v>
      </c>
      <c r="T26" s="24">
        <f t="shared" si="1"/>
        <v>1324992763.15</v>
      </c>
      <c r="U26" s="9">
        <f t="shared" si="4"/>
        <v>0.5123626052737629</v>
      </c>
      <c r="V26" s="9">
        <f t="shared" si="5"/>
        <v>0.5123626052737629</v>
      </c>
      <c r="W26" s="10">
        <f t="shared" si="6"/>
        <v>0.5123626052737629</v>
      </c>
      <c r="X26" s="4"/>
    </row>
    <row r="27" spans="1:24" ht="34.5" customHeight="1" thickBot="1" thickTop="1">
      <c r="A27" s="7" t="s">
        <v>17</v>
      </c>
      <c r="B27" s="7" t="s">
        <v>35</v>
      </c>
      <c r="C27" s="7" t="s">
        <v>26</v>
      </c>
      <c r="D27" s="7" t="s">
        <v>18</v>
      </c>
      <c r="E27" s="7" t="s">
        <v>28</v>
      </c>
      <c r="F27" s="7"/>
      <c r="G27" s="7" t="s">
        <v>20</v>
      </c>
      <c r="H27" s="7" t="s">
        <v>21</v>
      </c>
      <c r="I27" s="7" t="s">
        <v>22</v>
      </c>
      <c r="J27" s="6" t="s">
        <v>52</v>
      </c>
      <c r="K27" s="8">
        <v>254500000</v>
      </c>
      <c r="L27" s="8">
        <v>0</v>
      </c>
      <c r="M27" s="8">
        <v>0</v>
      </c>
      <c r="N27" s="8">
        <v>254500000</v>
      </c>
      <c r="O27" s="8">
        <v>25450000</v>
      </c>
      <c r="P27" s="23">
        <f t="shared" si="3"/>
        <v>229050000</v>
      </c>
      <c r="Q27" s="8">
        <v>96863205.8</v>
      </c>
      <c r="R27" s="8">
        <v>96863205.8</v>
      </c>
      <c r="S27" s="8">
        <v>96008518.1</v>
      </c>
      <c r="T27" s="24">
        <f t="shared" si="1"/>
        <v>132186794.2</v>
      </c>
      <c r="U27" s="9">
        <f t="shared" si="4"/>
        <v>0.4228910971403623</v>
      </c>
      <c r="V27" s="9">
        <f t="shared" si="5"/>
        <v>0.4228910971403623</v>
      </c>
      <c r="W27" s="10">
        <f t="shared" si="6"/>
        <v>0.41915965116786724</v>
      </c>
      <c r="X27" s="4"/>
    </row>
    <row r="28" spans="1:24" ht="34.5" customHeight="1" thickBot="1" thickTop="1">
      <c r="A28" s="7" t="s">
        <v>17</v>
      </c>
      <c r="B28" s="7" t="s">
        <v>35</v>
      </c>
      <c r="C28" s="7" t="s">
        <v>26</v>
      </c>
      <c r="D28" s="7" t="s">
        <v>18</v>
      </c>
      <c r="E28" s="7" t="s">
        <v>53</v>
      </c>
      <c r="F28" s="7"/>
      <c r="G28" s="7" t="s">
        <v>20</v>
      </c>
      <c r="H28" s="7" t="s">
        <v>21</v>
      </c>
      <c r="I28" s="7" t="s">
        <v>22</v>
      </c>
      <c r="J28" s="6" t="s">
        <v>54</v>
      </c>
      <c r="K28" s="8">
        <v>28532500000</v>
      </c>
      <c r="L28" s="8">
        <v>0</v>
      </c>
      <c r="M28" s="8">
        <v>0</v>
      </c>
      <c r="N28" s="8">
        <v>28532500000</v>
      </c>
      <c r="O28" s="8">
        <v>0</v>
      </c>
      <c r="P28" s="23">
        <f t="shared" si="3"/>
        <v>28532500000</v>
      </c>
      <c r="Q28" s="8">
        <v>21198221313.16</v>
      </c>
      <c r="R28" s="8">
        <v>21196933370.16</v>
      </c>
      <c r="S28" s="8">
        <v>21196933370.16</v>
      </c>
      <c r="T28" s="24">
        <f t="shared" si="1"/>
        <v>7334278686.84</v>
      </c>
      <c r="U28" s="9">
        <f t="shared" si="4"/>
        <v>0.7429500153565233</v>
      </c>
      <c r="V28" s="9">
        <f t="shared" si="5"/>
        <v>0.7429048758489442</v>
      </c>
      <c r="W28" s="10">
        <f t="shared" si="6"/>
        <v>0.7429048758489442</v>
      </c>
      <c r="X28" s="4"/>
    </row>
    <row r="29" spans="1:24" ht="34.5" customHeight="1" thickBot="1" thickTop="1">
      <c r="A29" s="7" t="s">
        <v>17</v>
      </c>
      <c r="B29" s="7" t="s">
        <v>35</v>
      </c>
      <c r="C29" s="7" t="s">
        <v>26</v>
      </c>
      <c r="D29" s="7" t="s">
        <v>35</v>
      </c>
      <c r="E29" s="7" t="s">
        <v>55</v>
      </c>
      <c r="F29" s="7" t="s">
        <v>18</v>
      </c>
      <c r="G29" s="7" t="s">
        <v>20</v>
      </c>
      <c r="H29" s="7" t="s">
        <v>21</v>
      </c>
      <c r="I29" s="7" t="s">
        <v>22</v>
      </c>
      <c r="J29" s="6" t="s">
        <v>56</v>
      </c>
      <c r="K29" s="8">
        <v>0</v>
      </c>
      <c r="L29" s="8">
        <v>850000000</v>
      </c>
      <c r="M29" s="8">
        <v>0</v>
      </c>
      <c r="N29" s="8">
        <v>850000000</v>
      </c>
      <c r="O29" s="8">
        <v>0</v>
      </c>
      <c r="P29" s="23">
        <f t="shared" si="3"/>
        <v>850000000</v>
      </c>
      <c r="Q29" s="8">
        <v>529383367</v>
      </c>
      <c r="R29" s="8">
        <v>528516645</v>
      </c>
      <c r="S29" s="8">
        <v>528296019</v>
      </c>
      <c r="T29" s="24">
        <f t="shared" si="1"/>
        <v>320616633</v>
      </c>
      <c r="U29" s="9">
        <f t="shared" si="4"/>
        <v>0.6228039611764706</v>
      </c>
      <c r="V29" s="9">
        <f t="shared" si="5"/>
        <v>0.6217842882352941</v>
      </c>
      <c r="W29" s="10">
        <f t="shared" si="6"/>
        <v>0.6215247282352941</v>
      </c>
      <c r="X29" s="4"/>
    </row>
    <row r="30" spans="1:24" ht="44.25" customHeight="1" thickBot="1" thickTop="1">
      <c r="A30" s="7" t="s">
        <v>17</v>
      </c>
      <c r="B30" s="7" t="s">
        <v>35</v>
      </c>
      <c r="C30" s="7" t="s">
        <v>26</v>
      </c>
      <c r="D30" s="7" t="s">
        <v>35</v>
      </c>
      <c r="E30" s="7" t="s">
        <v>55</v>
      </c>
      <c r="F30" s="7" t="s">
        <v>32</v>
      </c>
      <c r="G30" s="7" t="s">
        <v>20</v>
      </c>
      <c r="H30" s="7" t="s">
        <v>21</v>
      </c>
      <c r="I30" s="7" t="s">
        <v>22</v>
      </c>
      <c r="J30" s="6" t="s">
        <v>57</v>
      </c>
      <c r="K30" s="8">
        <v>0</v>
      </c>
      <c r="L30" s="8">
        <v>44400000000</v>
      </c>
      <c r="M30" s="8">
        <v>0</v>
      </c>
      <c r="N30" s="8">
        <v>44400000000</v>
      </c>
      <c r="O30" s="8">
        <v>0</v>
      </c>
      <c r="P30" s="23">
        <f t="shared" si="3"/>
        <v>44400000000</v>
      </c>
      <c r="Q30" s="8">
        <v>32151670150.8</v>
      </c>
      <c r="R30" s="8">
        <v>32151670150.8</v>
      </c>
      <c r="S30" s="8">
        <v>32151670150.8</v>
      </c>
      <c r="T30" s="24">
        <f t="shared" si="1"/>
        <v>12248329849.2</v>
      </c>
      <c r="U30" s="9">
        <f t="shared" si="4"/>
        <v>0.7241367151081081</v>
      </c>
      <c r="V30" s="9">
        <f t="shared" si="5"/>
        <v>0.7241367151081081</v>
      </c>
      <c r="W30" s="10">
        <f t="shared" si="6"/>
        <v>0.7241367151081081</v>
      </c>
      <c r="X30" s="4"/>
    </row>
    <row r="31" spans="1:24" ht="34.5" customHeight="1" thickBot="1" thickTop="1">
      <c r="A31" s="7" t="s">
        <v>17</v>
      </c>
      <c r="B31" s="7" t="s">
        <v>35</v>
      </c>
      <c r="C31" s="7" t="s">
        <v>58</v>
      </c>
      <c r="D31" s="7" t="s">
        <v>18</v>
      </c>
      <c r="E31" s="7" t="s">
        <v>18</v>
      </c>
      <c r="F31" s="7"/>
      <c r="G31" s="7" t="s">
        <v>20</v>
      </c>
      <c r="H31" s="7" t="s">
        <v>21</v>
      </c>
      <c r="I31" s="7" t="s">
        <v>22</v>
      </c>
      <c r="J31" s="6" t="s">
        <v>59</v>
      </c>
      <c r="K31" s="8">
        <v>113900000</v>
      </c>
      <c r="L31" s="8">
        <v>53450133.85</v>
      </c>
      <c r="M31" s="8">
        <v>0</v>
      </c>
      <c r="N31" s="8">
        <v>167350133.85</v>
      </c>
      <c r="O31" s="8">
        <v>0</v>
      </c>
      <c r="P31" s="23">
        <f t="shared" si="3"/>
        <v>167350133.85</v>
      </c>
      <c r="Q31" s="8">
        <v>152602327.63</v>
      </c>
      <c r="R31" s="8">
        <v>152602327.63</v>
      </c>
      <c r="S31" s="8">
        <v>152602327.63</v>
      </c>
      <c r="T31" s="24">
        <f t="shared" si="1"/>
        <v>14747806.219999999</v>
      </c>
      <c r="U31" s="9">
        <f t="shared" si="4"/>
        <v>0.9118745478075397</v>
      </c>
      <c r="V31" s="9">
        <f t="shared" si="5"/>
        <v>0.9118745478075397</v>
      </c>
      <c r="W31" s="10">
        <f t="shared" si="6"/>
        <v>0.9118745478075397</v>
      </c>
      <c r="X31" s="4"/>
    </row>
    <row r="32" spans="1:24" ht="51.75" customHeight="1" thickBot="1" thickTop="1">
      <c r="A32" s="7" t="s">
        <v>17</v>
      </c>
      <c r="B32" s="7" t="s">
        <v>35</v>
      </c>
      <c r="C32" s="7" t="s">
        <v>58</v>
      </c>
      <c r="D32" s="7" t="s">
        <v>35</v>
      </c>
      <c r="E32" s="7" t="s">
        <v>60</v>
      </c>
      <c r="F32" s="7"/>
      <c r="G32" s="7" t="s">
        <v>20</v>
      </c>
      <c r="H32" s="7" t="s">
        <v>21</v>
      </c>
      <c r="I32" s="7" t="s">
        <v>22</v>
      </c>
      <c r="J32" s="6" t="s">
        <v>61</v>
      </c>
      <c r="K32" s="8">
        <v>8168738855</v>
      </c>
      <c r="L32" s="8">
        <v>0</v>
      </c>
      <c r="M32" s="8">
        <v>4000000000</v>
      </c>
      <c r="N32" s="8">
        <v>4168738855</v>
      </c>
      <c r="O32" s="8">
        <v>4000000000</v>
      </c>
      <c r="P32" s="23">
        <f t="shared" si="3"/>
        <v>168738855</v>
      </c>
      <c r="Q32" s="8">
        <v>0</v>
      </c>
      <c r="R32" s="8">
        <v>0</v>
      </c>
      <c r="S32" s="8">
        <v>0</v>
      </c>
      <c r="T32" s="24">
        <f t="shared" si="1"/>
        <v>168738855</v>
      </c>
      <c r="U32" s="9">
        <f t="shared" si="4"/>
        <v>0</v>
      </c>
      <c r="V32" s="9">
        <f t="shared" si="5"/>
        <v>0</v>
      </c>
      <c r="W32" s="10">
        <f t="shared" si="6"/>
        <v>0</v>
      </c>
      <c r="X32" s="4"/>
    </row>
    <row r="33" spans="1:24" ht="34.5" customHeight="1" thickBot="1" thickTop="1">
      <c r="A33" s="19" t="s">
        <v>17</v>
      </c>
      <c r="B33" s="19">
        <v>4</v>
      </c>
      <c r="C33" s="19"/>
      <c r="D33" s="19"/>
      <c r="E33" s="19"/>
      <c r="F33" s="19"/>
      <c r="G33" s="19"/>
      <c r="H33" s="19"/>
      <c r="I33" s="19"/>
      <c r="J33" s="16" t="s">
        <v>115</v>
      </c>
      <c r="K33" s="20">
        <f>SUM(K34:K37)</f>
        <v>205586800000</v>
      </c>
      <c r="L33" s="20">
        <f aca="true" t="shared" si="10" ref="L33:S33">SUM(L34:L37)</f>
        <v>0</v>
      </c>
      <c r="M33" s="20">
        <f t="shared" si="10"/>
        <v>2000000000</v>
      </c>
      <c r="N33" s="20">
        <f t="shared" si="10"/>
        <v>203586800000</v>
      </c>
      <c r="O33" s="20">
        <f t="shared" si="10"/>
        <v>5563312961</v>
      </c>
      <c r="P33" s="51">
        <f t="shared" si="3"/>
        <v>198023487039</v>
      </c>
      <c r="Q33" s="20">
        <f t="shared" si="10"/>
        <v>198023487039</v>
      </c>
      <c r="R33" s="20">
        <f t="shared" si="10"/>
        <v>160776120000</v>
      </c>
      <c r="S33" s="20">
        <f t="shared" si="10"/>
        <v>160776120000</v>
      </c>
      <c r="T33" s="25">
        <f t="shared" si="1"/>
        <v>0</v>
      </c>
      <c r="U33" s="17">
        <f t="shared" si="4"/>
        <v>1</v>
      </c>
      <c r="V33" s="17">
        <f t="shared" si="5"/>
        <v>0.8119042968288692</v>
      </c>
      <c r="W33" s="18">
        <f t="shared" si="6"/>
        <v>0.8119042968288692</v>
      </c>
      <c r="X33" s="4"/>
    </row>
    <row r="34" spans="1:24" ht="62.25" customHeight="1" thickBot="1" thickTop="1">
      <c r="A34" s="7" t="s">
        <v>17</v>
      </c>
      <c r="B34" s="7" t="s">
        <v>24</v>
      </c>
      <c r="C34" s="7" t="s">
        <v>32</v>
      </c>
      <c r="D34" s="7" t="s">
        <v>18</v>
      </c>
      <c r="E34" s="7" t="s">
        <v>62</v>
      </c>
      <c r="F34" s="7"/>
      <c r="G34" s="7" t="s">
        <v>20</v>
      </c>
      <c r="H34" s="7" t="s">
        <v>21</v>
      </c>
      <c r="I34" s="7" t="s">
        <v>22</v>
      </c>
      <c r="J34" s="6" t="s">
        <v>63</v>
      </c>
      <c r="K34" s="8">
        <v>140000000000</v>
      </c>
      <c r="L34" s="8">
        <v>0</v>
      </c>
      <c r="M34" s="8">
        <v>2000000000</v>
      </c>
      <c r="N34" s="8">
        <v>138000000000</v>
      </c>
      <c r="O34" s="8">
        <v>0</v>
      </c>
      <c r="P34" s="23">
        <f t="shared" si="3"/>
        <v>138000000000</v>
      </c>
      <c r="Q34" s="8">
        <v>138000000000</v>
      </c>
      <c r="R34" s="8">
        <v>115248000000</v>
      </c>
      <c r="S34" s="8">
        <v>115248000000</v>
      </c>
      <c r="T34" s="24">
        <f t="shared" si="1"/>
        <v>0</v>
      </c>
      <c r="U34" s="9">
        <f t="shared" si="4"/>
        <v>1</v>
      </c>
      <c r="V34" s="9">
        <f t="shared" si="5"/>
        <v>0.8351304347826087</v>
      </c>
      <c r="W34" s="10">
        <f t="shared" si="6"/>
        <v>0.8351304347826087</v>
      </c>
      <c r="X34" s="4"/>
    </row>
    <row r="35" spans="1:24" ht="72" customHeight="1" thickBot="1" thickTop="1">
      <c r="A35" s="7" t="s">
        <v>17</v>
      </c>
      <c r="B35" s="7" t="s">
        <v>24</v>
      </c>
      <c r="C35" s="7" t="s">
        <v>32</v>
      </c>
      <c r="D35" s="7" t="s">
        <v>18</v>
      </c>
      <c r="E35" s="7" t="s">
        <v>64</v>
      </c>
      <c r="F35" s="7"/>
      <c r="G35" s="7" t="s">
        <v>20</v>
      </c>
      <c r="H35" s="7" t="s">
        <v>21</v>
      </c>
      <c r="I35" s="7" t="s">
        <v>22</v>
      </c>
      <c r="J35" s="6" t="s">
        <v>65</v>
      </c>
      <c r="K35" s="8">
        <v>32000000000</v>
      </c>
      <c r="L35" s="8">
        <v>0</v>
      </c>
      <c r="M35" s="8">
        <v>0</v>
      </c>
      <c r="N35" s="8">
        <v>32000000000</v>
      </c>
      <c r="O35" s="8">
        <v>3504632961</v>
      </c>
      <c r="P35" s="23">
        <f t="shared" si="3"/>
        <v>28495367039</v>
      </c>
      <c r="Q35" s="8">
        <v>28495367039</v>
      </c>
      <c r="R35" s="8">
        <v>14000000000</v>
      </c>
      <c r="S35" s="8">
        <v>14000000000</v>
      </c>
      <c r="T35" s="24">
        <f t="shared" si="1"/>
        <v>0</v>
      </c>
      <c r="U35" s="9">
        <f t="shared" si="4"/>
        <v>1</v>
      </c>
      <c r="V35" s="9">
        <f t="shared" si="5"/>
        <v>0.4913079372109505</v>
      </c>
      <c r="W35" s="10">
        <f t="shared" si="6"/>
        <v>0.4913079372109505</v>
      </c>
      <c r="X35" s="4"/>
    </row>
    <row r="36" spans="1:24" ht="83.25" customHeight="1" thickBot="1" thickTop="1">
      <c r="A36" s="7" t="s">
        <v>17</v>
      </c>
      <c r="B36" s="7" t="s">
        <v>24</v>
      </c>
      <c r="C36" s="7" t="s">
        <v>32</v>
      </c>
      <c r="D36" s="7" t="s">
        <v>18</v>
      </c>
      <c r="E36" s="7" t="s">
        <v>66</v>
      </c>
      <c r="F36" s="7"/>
      <c r="G36" s="7" t="s">
        <v>20</v>
      </c>
      <c r="H36" s="7" t="s">
        <v>38</v>
      </c>
      <c r="I36" s="7" t="s">
        <v>39</v>
      </c>
      <c r="J36" s="6" t="s">
        <v>67</v>
      </c>
      <c r="K36" s="8">
        <v>30586800000</v>
      </c>
      <c r="L36" s="8">
        <v>0</v>
      </c>
      <c r="M36" s="8">
        <v>0</v>
      </c>
      <c r="N36" s="8">
        <v>30586800000</v>
      </c>
      <c r="O36" s="8">
        <v>2058680000</v>
      </c>
      <c r="P36" s="23">
        <f t="shared" si="3"/>
        <v>28528120000</v>
      </c>
      <c r="Q36" s="8">
        <v>28528120000</v>
      </c>
      <c r="R36" s="8">
        <v>28528120000</v>
      </c>
      <c r="S36" s="8">
        <v>28528120000</v>
      </c>
      <c r="T36" s="24">
        <f t="shared" si="1"/>
        <v>0</v>
      </c>
      <c r="U36" s="9">
        <f t="shared" si="4"/>
        <v>1</v>
      </c>
      <c r="V36" s="9">
        <f t="shared" si="5"/>
        <v>1</v>
      </c>
      <c r="W36" s="10">
        <f t="shared" si="6"/>
        <v>1</v>
      </c>
      <c r="X36" s="4"/>
    </row>
    <row r="37" spans="1:24" ht="49.5" customHeight="1" thickBot="1" thickTop="1">
      <c r="A37" s="7" t="s">
        <v>17</v>
      </c>
      <c r="B37" s="7" t="s">
        <v>24</v>
      </c>
      <c r="C37" s="7" t="s">
        <v>32</v>
      </c>
      <c r="D37" s="7" t="s">
        <v>18</v>
      </c>
      <c r="E37" s="7" t="s">
        <v>68</v>
      </c>
      <c r="F37" s="7"/>
      <c r="G37" s="7" t="s">
        <v>20</v>
      </c>
      <c r="H37" s="7" t="s">
        <v>21</v>
      </c>
      <c r="I37" s="7" t="s">
        <v>22</v>
      </c>
      <c r="J37" s="6" t="s">
        <v>69</v>
      </c>
      <c r="K37" s="8">
        <v>3000000000</v>
      </c>
      <c r="L37" s="8">
        <v>0</v>
      </c>
      <c r="M37" s="8">
        <v>0</v>
      </c>
      <c r="N37" s="8">
        <v>3000000000</v>
      </c>
      <c r="O37" s="8">
        <v>0</v>
      </c>
      <c r="P37" s="23">
        <f t="shared" si="3"/>
        <v>3000000000</v>
      </c>
      <c r="Q37" s="8">
        <v>3000000000</v>
      </c>
      <c r="R37" s="8">
        <v>3000000000</v>
      </c>
      <c r="S37" s="8">
        <v>3000000000</v>
      </c>
      <c r="T37" s="24">
        <f t="shared" si="1"/>
        <v>0</v>
      </c>
      <c r="U37" s="9">
        <f t="shared" si="4"/>
        <v>1</v>
      </c>
      <c r="V37" s="9">
        <f t="shared" si="5"/>
        <v>1</v>
      </c>
      <c r="W37" s="10">
        <f t="shared" si="6"/>
        <v>1</v>
      </c>
      <c r="X37" s="4"/>
    </row>
    <row r="38" spans="1:24" ht="49.5" customHeight="1" thickBot="1" thickTop="1">
      <c r="A38" s="12" t="s">
        <v>70</v>
      </c>
      <c r="B38" s="12"/>
      <c r="C38" s="12"/>
      <c r="D38" s="12"/>
      <c r="E38" s="12"/>
      <c r="F38" s="12"/>
      <c r="G38" s="12"/>
      <c r="H38" s="12"/>
      <c r="I38" s="12"/>
      <c r="J38" s="44" t="s">
        <v>110</v>
      </c>
      <c r="K38" s="45">
        <f>SUM(K39:K61)</f>
        <v>178162800000</v>
      </c>
      <c r="L38" s="45">
        <f aca="true" t="shared" si="11" ref="L38:S38">SUM(L39:L61)</f>
        <v>82465000000</v>
      </c>
      <c r="M38" s="45">
        <f t="shared" si="11"/>
        <v>65600000000</v>
      </c>
      <c r="N38" s="45">
        <f t="shared" si="11"/>
        <v>195027800000</v>
      </c>
      <c r="O38" s="45">
        <f t="shared" si="11"/>
        <v>12422343464</v>
      </c>
      <c r="P38" s="49">
        <f t="shared" si="3"/>
        <v>182605456536</v>
      </c>
      <c r="Q38" s="45">
        <f t="shared" si="11"/>
        <v>179951410757.73</v>
      </c>
      <c r="R38" s="45">
        <f t="shared" si="11"/>
        <v>166133982412.98</v>
      </c>
      <c r="S38" s="45">
        <f t="shared" si="11"/>
        <v>48745937164.98</v>
      </c>
      <c r="T38" s="46">
        <f aca="true" t="shared" si="12" ref="T38:T62">+P38-Q38</f>
        <v>2654045778.269989</v>
      </c>
      <c r="U38" s="47">
        <f t="shared" si="4"/>
        <v>0.9854656819756821</v>
      </c>
      <c r="V38" s="47">
        <f t="shared" si="5"/>
        <v>0.9097974702646813</v>
      </c>
      <c r="W38" s="48">
        <f t="shared" si="6"/>
        <v>0.2669467719622602</v>
      </c>
      <c r="X38" s="4"/>
    </row>
    <row r="39" spans="1:24" ht="98.25" customHeight="1" thickBot="1" thickTop="1">
      <c r="A39" s="7" t="s">
        <v>70</v>
      </c>
      <c r="B39" s="7" t="s">
        <v>71</v>
      </c>
      <c r="C39" s="7" t="s">
        <v>72</v>
      </c>
      <c r="D39" s="7" t="s">
        <v>18</v>
      </c>
      <c r="E39" s="7" t="s">
        <v>0</v>
      </c>
      <c r="F39" s="7" t="s">
        <v>0</v>
      </c>
      <c r="G39" s="7" t="s">
        <v>20</v>
      </c>
      <c r="H39" s="7" t="s">
        <v>21</v>
      </c>
      <c r="I39" s="7" t="s">
        <v>22</v>
      </c>
      <c r="J39" s="6" t="s">
        <v>73</v>
      </c>
      <c r="K39" s="8">
        <v>3300000000</v>
      </c>
      <c r="L39" s="8">
        <v>0</v>
      </c>
      <c r="M39" s="8">
        <v>0</v>
      </c>
      <c r="N39" s="8">
        <v>3300000000</v>
      </c>
      <c r="O39" s="8">
        <v>1000000000</v>
      </c>
      <c r="P39" s="23">
        <f t="shared" si="3"/>
        <v>2300000000</v>
      </c>
      <c r="Q39" s="8">
        <v>1822221130</v>
      </c>
      <c r="R39" s="8">
        <v>623137430</v>
      </c>
      <c r="S39" s="8">
        <v>623137430</v>
      </c>
      <c r="T39" s="24">
        <f t="shared" si="12"/>
        <v>477778870</v>
      </c>
      <c r="U39" s="9">
        <f t="shared" si="4"/>
        <v>0.7922700565217391</v>
      </c>
      <c r="V39" s="9">
        <f t="shared" si="5"/>
        <v>0.2709293173913043</v>
      </c>
      <c r="W39" s="10">
        <f t="shared" si="6"/>
        <v>0.2709293173913043</v>
      </c>
      <c r="X39" s="4"/>
    </row>
    <row r="40" spans="1:24" ht="49.5" customHeight="1" thickBot="1" thickTop="1">
      <c r="A40" s="7" t="s">
        <v>70</v>
      </c>
      <c r="B40" s="7" t="s">
        <v>74</v>
      </c>
      <c r="C40" s="7" t="s">
        <v>72</v>
      </c>
      <c r="D40" s="7" t="s">
        <v>75</v>
      </c>
      <c r="E40" s="7" t="s">
        <v>0</v>
      </c>
      <c r="F40" s="7" t="s">
        <v>0</v>
      </c>
      <c r="G40" s="7" t="s">
        <v>20</v>
      </c>
      <c r="H40" s="7" t="s">
        <v>21</v>
      </c>
      <c r="I40" s="7" t="s">
        <v>22</v>
      </c>
      <c r="J40" s="6" t="s">
        <v>76</v>
      </c>
      <c r="K40" s="8">
        <v>500000000</v>
      </c>
      <c r="L40" s="8">
        <v>0</v>
      </c>
      <c r="M40" s="8">
        <v>0</v>
      </c>
      <c r="N40" s="8">
        <v>500000000</v>
      </c>
      <c r="O40" s="8">
        <v>50000000</v>
      </c>
      <c r="P40" s="23">
        <f t="shared" si="3"/>
        <v>450000000</v>
      </c>
      <c r="Q40" s="8">
        <v>327352812.63</v>
      </c>
      <c r="R40" s="8">
        <v>326678210.63</v>
      </c>
      <c r="S40" s="8">
        <v>326678210.63</v>
      </c>
      <c r="T40" s="24">
        <f t="shared" si="12"/>
        <v>122647187.37</v>
      </c>
      <c r="U40" s="9">
        <f t="shared" si="4"/>
        <v>0.7274506947333333</v>
      </c>
      <c r="V40" s="9">
        <f t="shared" si="5"/>
        <v>0.7259515791777778</v>
      </c>
      <c r="W40" s="10">
        <f t="shared" si="6"/>
        <v>0.7259515791777778</v>
      </c>
      <c r="X40" s="4"/>
    </row>
    <row r="41" spans="1:24" ht="49.5" customHeight="1" thickBot="1" thickTop="1">
      <c r="A41" s="7" t="s">
        <v>70</v>
      </c>
      <c r="B41" s="7" t="s">
        <v>74</v>
      </c>
      <c r="C41" s="7" t="s">
        <v>72</v>
      </c>
      <c r="D41" s="7" t="s">
        <v>77</v>
      </c>
      <c r="E41" s="7" t="s">
        <v>0</v>
      </c>
      <c r="F41" s="7" t="s">
        <v>0</v>
      </c>
      <c r="G41" s="7" t="s">
        <v>20</v>
      </c>
      <c r="H41" s="7" t="s">
        <v>21</v>
      </c>
      <c r="I41" s="7" t="s">
        <v>22</v>
      </c>
      <c r="J41" s="6" t="s">
        <v>78</v>
      </c>
      <c r="K41" s="8">
        <v>1130000000</v>
      </c>
      <c r="L41" s="8">
        <v>0</v>
      </c>
      <c r="M41" s="8">
        <v>0</v>
      </c>
      <c r="N41" s="8">
        <v>1130000000</v>
      </c>
      <c r="O41" s="8">
        <v>45000000</v>
      </c>
      <c r="P41" s="23">
        <f t="shared" si="3"/>
        <v>1085000000</v>
      </c>
      <c r="Q41" s="8">
        <v>879514660.6</v>
      </c>
      <c r="R41" s="8">
        <v>743082058.6</v>
      </c>
      <c r="S41" s="8">
        <v>743082058.6</v>
      </c>
      <c r="T41" s="24">
        <f t="shared" si="12"/>
        <v>205485339.39999998</v>
      </c>
      <c r="U41" s="9">
        <f t="shared" si="4"/>
        <v>0.8106125904147465</v>
      </c>
      <c r="V41" s="9">
        <f t="shared" si="5"/>
        <v>0.6848682567741936</v>
      </c>
      <c r="W41" s="10">
        <f t="shared" si="6"/>
        <v>0.6848682567741936</v>
      </c>
      <c r="X41" s="4"/>
    </row>
    <row r="42" spans="1:24" ht="49.5" customHeight="1" thickBot="1" thickTop="1">
      <c r="A42" s="7" t="s">
        <v>70</v>
      </c>
      <c r="B42" s="7" t="s">
        <v>74</v>
      </c>
      <c r="C42" s="7" t="s">
        <v>79</v>
      </c>
      <c r="D42" s="7" t="s">
        <v>80</v>
      </c>
      <c r="E42" s="7" t="s">
        <v>0</v>
      </c>
      <c r="F42" s="7" t="s">
        <v>0</v>
      </c>
      <c r="G42" s="7" t="s">
        <v>20</v>
      </c>
      <c r="H42" s="7" t="s">
        <v>21</v>
      </c>
      <c r="I42" s="7" t="s">
        <v>22</v>
      </c>
      <c r="J42" s="6" t="s">
        <v>81</v>
      </c>
      <c r="K42" s="8">
        <v>900000000</v>
      </c>
      <c r="L42" s="8">
        <v>0</v>
      </c>
      <c r="M42" s="8">
        <v>0</v>
      </c>
      <c r="N42" s="8">
        <v>900000000</v>
      </c>
      <c r="O42" s="8">
        <v>90000000</v>
      </c>
      <c r="P42" s="23">
        <f t="shared" si="3"/>
        <v>810000000</v>
      </c>
      <c r="Q42" s="8">
        <v>590369544</v>
      </c>
      <c r="R42" s="8">
        <v>462506921</v>
      </c>
      <c r="S42" s="8">
        <v>462506921</v>
      </c>
      <c r="T42" s="24">
        <f t="shared" si="12"/>
        <v>219630456</v>
      </c>
      <c r="U42" s="9">
        <f t="shared" si="4"/>
        <v>0.7288512888888888</v>
      </c>
      <c r="V42" s="9">
        <f t="shared" si="5"/>
        <v>0.5709961987654321</v>
      </c>
      <c r="W42" s="10">
        <f t="shared" si="6"/>
        <v>0.5709961987654321</v>
      </c>
      <c r="X42" s="4"/>
    </row>
    <row r="43" spans="1:24" ht="49.5" customHeight="1" thickBot="1" thickTop="1">
      <c r="A43" s="7" t="s">
        <v>70</v>
      </c>
      <c r="B43" s="7" t="s">
        <v>82</v>
      </c>
      <c r="C43" s="7" t="s">
        <v>72</v>
      </c>
      <c r="D43" s="7" t="s">
        <v>58</v>
      </c>
      <c r="E43" s="7"/>
      <c r="F43" s="7"/>
      <c r="G43" s="7" t="s">
        <v>20</v>
      </c>
      <c r="H43" s="7" t="s">
        <v>21</v>
      </c>
      <c r="I43" s="7" t="s">
        <v>22</v>
      </c>
      <c r="J43" s="6" t="s">
        <v>83</v>
      </c>
      <c r="K43" s="8">
        <v>600000000</v>
      </c>
      <c r="L43" s="8">
        <v>0</v>
      </c>
      <c r="M43" s="8">
        <v>0</v>
      </c>
      <c r="N43" s="8">
        <v>600000000</v>
      </c>
      <c r="O43" s="8">
        <v>60000000</v>
      </c>
      <c r="P43" s="23">
        <f t="shared" si="3"/>
        <v>540000000</v>
      </c>
      <c r="Q43" s="8">
        <v>456747742.5</v>
      </c>
      <c r="R43" s="8">
        <v>363335363.5</v>
      </c>
      <c r="S43" s="8">
        <v>363335363.5</v>
      </c>
      <c r="T43" s="24">
        <f t="shared" si="12"/>
        <v>83252257.5</v>
      </c>
      <c r="U43" s="9">
        <f t="shared" si="4"/>
        <v>0.8458291527777778</v>
      </c>
      <c r="V43" s="9">
        <f t="shared" si="5"/>
        <v>0.6728432657407407</v>
      </c>
      <c r="W43" s="10">
        <f t="shared" si="6"/>
        <v>0.6728432657407407</v>
      </c>
      <c r="X43" s="4"/>
    </row>
    <row r="44" spans="1:24" ht="69" customHeight="1" thickBot="1" thickTop="1">
      <c r="A44" s="7" t="s">
        <v>70</v>
      </c>
      <c r="B44" s="7" t="s">
        <v>82</v>
      </c>
      <c r="C44" s="7" t="s">
        <v>72</v>
      </c>
      <c r="D44" s="7" t="s">
        <v>84</v>
      </c>
      <c r="E44" s="7" t="s">
        <v>0</v>
      </c>
      <c r="F44" s="7" t="s">
        <v>0</v>
      </c>
      <c r="G44" s="7" t="s">
        <v>20</v>
      </c>
      <c r="H44" s="7" t="s">
        <v>21</v>
      </c>
      <c r="I44" s="7" t="s">
        <v>22</v>
      </c>
      <c r="J44" s="6" t="s">
        <v>85</v>
      </c>
      <c r="K44" s="8">
        <v>328000000</v>
      </c>
      <c r="L44" s="8">
        <v>0</v>
      </c>
      <c r="M44" s="8">
        <v>0</v>
      </c>
      <c r="N44" s="8">
        <v>328000000</v>
      </c>
      <c r="O44" s="8">
        <v>50000000</v>
      </c>
      <c r="P44" s="23">
        <f t="shared" si="3"/>
        <v>278000000</v>
      </c>
      <c r="Q44" s="8">
        <v>259101263</v>
      </c>
      <c r="R44" s="8">
        <v>213403942</v>
      </c>
      <c r="S44" s="8">
        <v>213403942</v>
      </c>
      <c r="T44" s="24">
        <f t="shared" si="12"/>
        <v>18898737</v>
      </c>
      <c r="U44" s="9">
        <f t="shared" si="4"/>
        <v>0.9320189316546763</v>
      </c>
      <c r="V44" s="9">
        <f t="shared" si="5"/>
        <v>0.7676400791366906</v>
      </c>
      <c r="W44" s="10">
        <f t="shared" si="6"/>
        <v>0.7676400791366906</v>
      </c>
      <c r="X44" s="4"/>
    </row>
    <row r="45" spans="1:24" ht="88.5" customHeight="1" thickBot="1" thickTop="1">
      <c r="A45" s="7" t="s">
        <v>70</v>
      </c>
      <c r="B45" s="7" t="s">
        <v>82</v>
      </c>
      <c r="C45" s="7" t="s">
        <v>72</v>
      </c>
      <c r="D45" s="7" t="s">
        <v>21</v>
      </c>
      <c r="E45" s="7" t="s">
        <v>0</v>
      </c>
      <c r="F45" s="7" t="s">
        <v>0</v>
      </c>
      <c r="G45" s="7" t="s">
        <v>20</v>
      </c>
      <c r="H45" s="7" t="s">
        <v>21</v>
      </c>
      <c r="I45" s="7" t="s">
        <v>22</v>
      </c>
      <c r="J45" s="6" t="s">
        <v>86</v>
      </c>
      <c r="K45" s="8">
        <v>1673000000</v>
      </c>
      <c r="L45" s="8">
        <v>0</v>
      </c>
      <c r="M45" s="8">
        <v>0</v>
      </c>
      <c r="N45" s="8">
        <v>1673000000</v>
      </c>
      <c r="O45" s="8">
        <v>167000000</v>
      </c>
      <c r="P45" s="23">
        <f t="shared" si="3"/>
        <v>1506000000</v>
      </c>
      <c r="Q45" s="8">
        <v>1438706501.43</v>
      </c>
      <c r="R45" s="8">
        <v>743059596.43</v>
      </c>
      <c r="S45" s="8">
        <v>743059596.43</v>
      </c>
      <c r="T45" s="24">
        <f t="shared" si="12"/>
        <v>67293498.56999993</v>
      </c>
      <c r="U45" s="9">
        <f t="shared" si="4"/>
        <v>0.9553164020119522</v>
      </c>
      <c r="V45" s="9">
        <f t="shared" si="5"/>
        <v>0.4933994664209827</v>
      </c>
      <c r="W45" s="10">
        <f t="shared" si="6"/>
        <v>0.4933994664209827</v>
      </c>
      <c r="X45" s="4"/>
    </row>
    <row r="46" spans="1:24" ht="69.75" customHeight="1" thickBot="1" thickTop="1">
      <c r="A46" s="7" t="s">
        <v>70</v>
      </c>
      <c r="B46" s="7" t="s">
        <v>82</v>
      </c>
      <c r="C46" s="7" t="s">
        <v>72</v>
      </c>
      <c r="D46" s="7" t="s">
        <v>87</v>
      </c>
      <c r="E46" s="7" t="s">
        <v>0</v>
      </c>
      <c r="F46" s="7" t="s">
        <v>0</v>
      </c>
      <c r="G46" s="7" t="s">
        <v>20</v>
      </c>
      <c r="H46" s="7" t="s">
        <v>21</v>
      </c>
      <c r="I46" s="7" t="s">
        <v>22</v>
      </c>
      <c r="J46" s="6" t="s">
        <v>88</v>
      </c>
      <c r="K46" s="8">
        <v>12445322453</v>
      </c>
      <c r="L46" s="8">
        <v>1500000000</v>
      </c>
      <c r="M46" s="8">
        <v>0</v>
      </c>
      <c r="N46" s="8">
        <v>13945322453</v>
      </c>
      <c r="O46" s="8">
        <v>4000000000</v>
      </c>
      <c r="P46" s="23">
        <f t="shared" si="3"/>
        <v>9945322453</v>
      </c>
      <c r="Q46" s="8">
        <v>9945322453</v>
      </c>
      <c r="R46" s="8">
        <v>8445322453</v>
      </c>
      <c r="S46" s="8">
        <v>8445322453</v>
      </c>
      <c r="T46" s="24">
        <f t="shared" si="12"/>
        <v>0</v>
      </c>
      <c r="U46" s="9">
        <f t="shared" si="4"/>
        <v>1</v>
      </c>
      <c r="V46" s="9">
        <f t="shared" si="5"/>
        <v>0.8491753276890961</v>
      </c>
      <c r="W46" s="10">
        <f t="shared" si="6"/>
        <v>0.8491753276890961</v>
      </c>
      <c r="X46" s="4"/>
    </row>
    <row r="47" spans="1:24" ht="79.5" customHeight="1" thickBot="1" thickTop="1">
      <c r="A47" s="7" t="s">
        <v>70</v>
      </c>
      <c r="B47" s="7" t="s">
        <v>82</v>
      </c>
      <c r="C47" s="7" t="s">
        <v>72</v>
      </c>
      <c r="D47" s="7" t="s">
        <v>89</v>
      </c>
      <c r="E47" s="7" t="s">
        <v>0</v>
      </c>
      <c r="F47" s="7" t="s">
        <v>0</v>
      </c>
      <c r="G47" s="7" t="s">
        <v>20</v>
      </c>
      <c r="H47" s="7" t="s">
        <v>21</v>
      </c>
      <c r="I47" s="7" t="s">
        <v>22</v>
      </c>
      <c r="J47" s="6" t="s">
        <v>90</v>
      </c>
      <c r="K47" s="8">
        <v>214902165</v>
      </c>
      <c r="L47" s="8">
        <v>0</v>
      </c>
      <c r="M47" s="8">
        <v>0</v>
      </c>
      <c r="N47" s="8">
        <v>214902165</v>
      </c>
      <c r="O47" s="8">
        <v>73000000</v>
      </c>
      <c r="P47" s="23">
        <f t="shared" si="3"/>
        <v>141902165</v>
      </c>
      <c r="Q47" s="8">
        <v>94790284.2</v>
      </c>
      <c r="R47" s="8">
        <v>61342189.2</v>
      </c>
      <c r="S47" s="8">
        <v>61342189.2</v>
      </c>
      <c r="T47" s="24">
        <f t="shared" si="12"/>
        <v>47111880.8</v>
      </c>
      <c r="U47" s="9">
        <f t="shared" si="4"/>
        <v>0.6679974488056613</v>
      </c>
      <c r="V47" s="9">
        <f t="shared" si="5"/>
        <v>0.4322850831768494</v>
      </c>
      <c r="W47" s="10">
        <f t="shared" si="6"/>
        <v>0.4322850831768494</v>
      </c>
      <c r="X47" s="4"/>
    </row>
    <row r="48" spans="1:24" ht="76.5" customHeight="1" thickBot="1" thickTop="1">
      <c r="A48" s="7" t="s">
        <v>70</v>
      </c>
      <c r="B48" s="7" t="s">
        <v>82</v>
      </c>
      <c r="C48" s="7" t="s">
        <v>72</v>
      </c>
      <c r="D48" s="7" t="s">
        <v>91</v>
      </c>
      <c r="E48" s="7" t="s">
        <v>0</v>
      </c>
      <c r="F48" s="7" t="s">
        <v>0</v>
      </c>
      <c r="G48" s="7" t="s">
        <v>20</v>
      </c>
      <c r="H48" s="7" t="s">
        <v>89</v>
      </c>
      <c r="I48" s="7" t="s">
        <v>22</v>
      </c>
      <c r="J48" s="6" t="s">
        <v>92</v>
      </c>
      <c r="K48" s="8">
        <v>0</v>
      </c>
      <c r="L48" s="8">
        <v>5600000000</v>
      </c>
      <c r="M48" s="8">
        <v>0</v>
      </c>
      <c r="N48" s="8">
        <v>5600000000</v>
      </c>
      <c r="O48" s="8">
        <v>0</v>
      </c>
      <c r="P48" s="23">
        <f t="shared" si="3"/>
        <v>5600000000</v>
      </c>
      <c r="Q48" s="8">
        <v>5600000000</v>
      </c>
      <c r="R48" s="8">
        <v>3900000000</v>
      </c>
      <c r="S48" s="8">
        <v>2300000000</v>
      </c>
      <c r="T48" s="24">
        <f t="shared" si="12"/>
        <v>0</v>
      </c>
      <c r="U48" s="9">
        <f t="shared" si="4"/>
        <v>1</v>
      </c>
      <c r="V48" s="9">
        <f t="shared" si="5"/>
        <v>0.6964285714285714</v>
      </c>
      <c r="W48" s="10">
        <f t="shared" si="6"/>
        <v>0.4107142857142857</v>
      </c>
      <c r="X48" s="4"/>
    </row>
    <row r="49" spans="1:24" ht="49.5" customHeight="1" thickBot="1" thickTop="1">
      <c r="A49" s="7" t="s">
        <v>70</v>
      </c>
      <c r="B49" s="7" t="s">
        <v>82</v>
      </c>
      <c r="C49" s="7" t="s">
        <v>72</v>
      </c>
      <c r="D49" s="7" t="s">
        <v>91</v>
      </c>
      <c r="E49" s="7" t="s">
        <v>0</v>
      </c>
      <c r="F49" s="7" t="s">
        <v>0</v>
      </c>
      <c r="G49" s="7" t="s">
        <v>93</v>
      </c>
      <c r="H49" s="7" t="s">
        <v>53</v>
      </c>
      <c r="I49" s="7" t="s">
        <v>22</v>
      </c>
      <c r="J49" s="6" t="s">
        <v>92</v>
      </c>
      <c r="K49" s="8">
        <v>0</v>
      </c>
      <c r="L49" s="8">
        <v>5600000000</v>
      </c>
      <c r="M49" s="8">
        <v>5600000000</v>
      </c>
      <c r="N49" s="8">
        <v>0</v>
      </c>
      <c r="O49" s="8">
        <v>0</v>
      </c>
      <c r="P49" s="23">
        <f t="shared" si="3"/>
        <v>0</v>
      </c>
      <c r="Q49" s="8">
        <v>0</v>
      </c>
      <c r="R49" s="8">
        <v>0</v>
      </c>
      <c r="S49" s="8">
        <v>0</v>
      </c>
      <c r="T49" s="24">
        <f t="shared" si="12"/>
        <v>0</v>
      </c>
      <c r="U49" s="9">
        <v>0</v>
      </c>
      <c r="V49" s="9">
        <v>0</v>
      </c>
      <c r="W49" s="10">
        <v>0</v>
      </c>
      <c r="X49" s="4"/>
    </row>
    <row r="50" spans="1:24" ht="49.5" customHeight="1" thickBot="1" thickTop="1">
      <c r="A50" s="7" t="s">
        <v>70</v>
      </c>
      <c r="B50" s="7" t="s">
        <v>82</v>
      </c>
      <c r="C50" s="7" t="s">
        <v>72</v>
      </c>
      <c r="D50" s="7" t="s">
        <v>94</v>
      </c>
      <c r="E50" s="7" t="s">
        <v>0</v>
      </c>
      <c r="F50" s="7" t="s">
        <v>0</v>
      </c>
      <c r="G50" s="7" t="s">
        <v>20</v>
      </c>
      <c r="H50" s="7" t="s">
        <v>21</v>
      </c>
      <c r="I50" s="7" t="s">
        <v>22</v>
      </c>
      <c r="J50" s="6" t="s">
        <v>95</v>
      </c>
      <c r="K50" s="8">
        <v>1620080346</v>
      </c>
      <c r="L50" s="8">
        <v>0</v>
      </c>
      <c r="M50" s="8">
        <v>0</v>
      </c>
      <c r="N50" s="8">
        <v>1620080346</v>
      </c>
      <c r="O50" s="8">
        <v>162000000</v>
      </c>
      <c r="P50" s="23">
        <f t="shared" si="3"/>
        <v>1458080346</v>
      </c>
      <c r="Q50" s="8">
        <v>1428880426.75</v>
      </c>
      <c r="R50" s="8">
        <v>1096817790.5</v>
      </c>
      <c r="S50" s="8">
        <v>1096817790.5</v>
      </c>
      <c r="T50" s="24">
        <f t="shared" si="12"/>
        <v>29199919.25</v>
      </c>
      <c r="U50" s="9">
        <f aca="true" t="shared" si="13" ref="U50:U59">+Q50/P50</f>
        <v>0.9799737241297402</v>
      </c>
      <c r="V50" s="9">
        <f aca="true" t="shared" si="14" ref="V50:V59">+R50/P50</f>
        <v>0.7522341231118961</v>
      </c>
      <c r="W50" s="10">
        <f aca="true" t="shared" si="15" ref="W50:W59">+S50/P50</f>
        <v>0.7522341231118961</v>
      </c>
      <c r="X50" s="4"/>
    </row>
    <row r="51" spans="1:24" ht="49.5" customHeight="1" thickBot="1" thickTop="1">
      <c r="A51" s="7" t="s">
        <v>70</v>
      </c>
      <c r="B51" s="7" t="s">
        <v>82</v>
      </c>
      <c r="C51" s="7" t="s">
        <v>96</v>
      </c>
      <c r="D51" s="7" t="s">
        <v>58</v>
      </c>
      <c r="E51" s="7" t="s">
        <v>0</v>
      </c>
      <c r="F51" s="7" t="s">
        <v>0</v>
      </c>
      <c r="G51" s="7" t="s">
        <v>20</v>
      </c>
      <c r="H51" s="7" t="s">
        <v>21</v>
      </c>
      <c r="I51" s="7" t="s">
        <v>22</v>
      </c>
      <c r="J51" s="6" t="s">
        <v>97</v>
      </c>
      <c r="K51" s="8">
        <v>13449392213</v>
      </c>
      <c r="L51" s="8">
        <v>0</v>
      </c>
      <c r="M51" s="8">
        <v>0</v>
      </c>
      <c r="N51" s="8">
        <v>13449392213</v>
      </c>
      <c r="O51" s="8">
        <v>2900000000</v>
      </c>
      <c r="P51" s="23">
        <f t="shared" si="3"/>
        <v>10549392213</v>
      </c>
      <c r="Q51" s="8">
        <v>10549392213</v>
      </c>
      <c r="R51" s="8">
        <v>10549392213</v>
      </c>
      <c r="S51" s="8">
        <v>10549392213</v>
      </c>
      <c r="T51" s="24">
        <f t="shared" si="12"/>
        <v>0</v>
      </c>
      <c r="U51" s="9">
        <f t="shared" si="13"/>
        <v>1</v>
      </c>
      <c r="V51" s="9">
        <f t="shared" si="14"/>
        <v>1</v>
      </c>
      <c r="W51" s="10">
        <f t="shared" si="15"/>
        <v>1</v>
      </c>
      <c r="X51" s="4"/>
    </row>
    <row r="52" spans="1:24" ht="49.5" customHeight="1" thickBot="1" thickTop="1">
      <c r="A52" s="7" t="s">
        <v>70</v>
      </c>
      <c r="B52" s="7" t="s">
        <v>82</v>
      </c>
      <c r="C52" s="7" t="s">
        <v>96</v>
      </c>
      <c r="D52" s="7" t="s">
        <v>58</v>
      </c>
      <c r="E52" s="7" t="s">
        <v>0</v>
      </c>
      <c r="F52" s="7" t="s">
        <v>0</v>
      </c>
      <c r="G52" s="7" t="s">
        <v>20</v>
      </c>
      <c r="H52" s="7" t="s">
        <v>38</v>
      </c>
      <c r="I52" s="7" t="s">
        <v>22</v>
      </c>
      <c r="J52" s="6" t="s">
        <v>97</v>
      </c>
      <c r="K52" s="8">
        <v>0</v>
      </c>
      <c r="L52" s="8">
        <v>7500000000</v>
      </c>
      <c r="M52" s="8">
        <v>0</v>
      </c>
      <c r="N52" s="8">
        <v>7500000000</v>
      </c>
      <c r="O52" s="8">
        <v>0</v>
      </c>
      <c r="P52" s="23">
        <f t="shared" si="3"/>
        <v>7500000000</v>
      </c>
      <c r="Q52" s="8">
        <v>7500000000</v>
      </c>
      <c r="R52" s="8">
        <v>7500000000</v>
      </c>
      <c r="S52" s="8">
        <v>7500000000</v>
      </c>
      <c r="T52" s="24">
        <f t="shared" si="12"/>
        <v>0</v>
      </c>
      <c r="U52" s="9">
        <f t="shared" si="13"/>
        <v>1</v>
      </c>
      <c r="V52" s="9">
        <f t="shared" si="14"/>
        <v>1</v>
      </c>
      <c r="W52" s="10">
        <f t="shared" si="15"/>
        <v>1</v>
      </c>
      <c r="X52" s="4"/>
    </row>
    <row r="53" spans="1:24" ht="66" customHeight="1" thickBot="1" thickTop="1">
      <c r="A53" s="7" t="s">
        <v>70</v>
      </c>
      <c r="B53" s="7" t="s">
        <v>82</v>
      </c>
      <c r="C53" s="7" t="s">
        <v>96</v>
      </c>
      <c r="D53" s="7" t="s">
        <v>84</v>
      </c>
      <c r="E53" s="7" t="s">
        <v>0</v>
      </c>
      <c r="F53" s="7" t="s">
        <v>0</v>
      </c>
      <c r="G53" s="7" t="s">
        <v>20</v>
      </c>
      <c r="H53" s="7" t="s">
        <v>21</v>
      </c>
      <c r="I53" s="7" t="s">
        <v>22</v>
      </c>
      <c r="J53" s="6" t="s">
        <v>98</v>
      </c>
      <c r="K53" s="8">
        <v>12730800000</v>
      </c>
      <c r="L53" s="8">
        <v>200000000</v>
      </c>
      <c r="M53" s="8">
        <v>0</v>
      </c>
      <c r="N53" s="8">
        <v>12930800000</v>
      </c>
      <c r="O53" s="8">
        <v>0</v>
      </c>
      <c r="P53" s="23">
        <f t="shared" si="3"/>
        <v>12930800000</v>
      </c>
      <c r="Q53" s="8">
        <v>12577421768.5</v>
      </c>
      <c r="R53" s="8">
        <v>7386074757.5</v>
      </c>
      <c r="S53" s="8">
        <v>7386074757.5</v>
      </c>
      <c r="T53" s="24">
        <f t="shared" si="12"/>
        <v>353378231.5</v>
      </c>
      <c r="U53" s="9">
        <f t="shared" si="13"/>
        <v>0.9726715878754602</v>
      </c>
      <c r="V53" s="9">
        <f t="shared" si="14"/>
        <v>0.5712001390091873</v>
      </c>
      <c r="W53" s="10">
        <f t="shared" si="15"/>
        <v>0.5712001390091873</v>
      </c>
      <c r="X53" s="4"/>
    </row>
    <row r="54" spans="1:24" ht="70.5" customHeight="1" thickBot="1" thickTop="1">
      <c r="A54" s="7" t="s">
        <v>70</v>
      </c>
      <c r="B54" s="7" t="s">
        <v>82</v>
      </c>
      <c r="C54" s="7" t="s">
        <v>99</v>
      </c>
      <c r="D54" s="7" t="s">
        <v>18</v>
      </c>
      <c r="E54" s="7" t="s">
        <v>0</v>
      </c>
      <c r="F54" s="7" t="s">
        <v>0</v>
      </c>
      <c r="G54" s="7" t="s">
        <v>20</v>
      </c>
      <c r="H54" s="7" t="s">
        <v>21</v>
      </c>
      <c r="I54" s="7" t="s">
        <v>22</v>
      </c>
      <c r="J54" s="6" t="s">
        <v>100</v>
      </c>
      <c r="K54" s="8">
        <v>3066112728</v>
      </c>
      <c r="L54" s="8">
        <v>0</v>
      </c>
      <c r="M54" s="8">
        <v>0</v>
      </c>
      <c r="N54" s="8">
        <v>3066112728</v>
      </c>
      <c r="O54" s="8">
        <v>0</v>
      </c>
      <c r="P54" s="23">
        <f t="shared" si="3"/>
        <v>3066112728</v>
      </c>
      <c r="Q54" s="8">
        <v>2838271531.44</v>
      </c>
      <c r="R54" s="8">
        <v>2242499460.84</v>
      </c>
      <c r="S54" s="8">
        <v>2231924203.84</v>
      </c>
      <c r="T54" s="24">
        <f t="shared" si="12"/>
        <v>227841196.55999994</v>
      </c>
      <c r="U54" s="9">
        <f t="shared" si="13"/>
        <v>0.9256905349632664</v>
      </c>
      <c r="V54" s="9">
        <f t="shared" si="14"/>
        <v>0.7313819352958898</v>
      </c>
      <c r="W54" s="10">
        <f t="shared" si="15"/>
        <v>0.7279328589121594</v>
      </c>
      <c r="X54" s="4"/>
    </row>
    <row r="55" spans="1:24" ht="78" customHeight="1" thickBot="1" thickTop="1">
      <c r="A55" s="7" t="s">
        <v>70</v>
      </c>
      <c r="B55" s="7" t="s">
        <v>82</v>
      </c>
      <c r="C55" s="7" t="s">
        <v>99</v>
      </c>
      <c r="D55" s="7" t="s">
        <v>32</v>
      </c>
      <c r="E55" s="7" t="s">
        <v>0</v>
      </c>
      <c r="F55" s="7" t="s">
        <v>0</v>
      </c>
      <c r="G55" s="7" t="s">
        <v>20</v>
      </c>
      <c r="H55" s="7" t="s">
        <v>21</v>
      </c>
      <c r="I55" s="7" t="s">
        <v>22</v>
      </c>
      <c r="J55" s="6" t="s">
        <v>101</v>
      </c>
      <c r="K55" s="8">
        <v>400000000</v>
      </c>
      <c r="L55" s="8">
        <v>0</v>
      </c>
      <c r="M55" s="8">
        <v>0</v>
      </c>
      <c r="N55" s="8">
        <v>400000000</v>
      </c>
      <c r="O55" s="8">
        <v>0</v>
      </c>
      <c r="P55" s="23">
        <f t="shared" si="3"/>
        <v>400000000</v>
      </c>
      <c r="Q55" s="8">
        <v>350958812.2</v>
      </c>
      <c r="R55" s="8">
        <v>275406420.3</v>
      </c>
      <c r="S55" s="8">
        <v>275406420.3</v>
      </c>
      <c r="T55" s="24">
        <f t="shared" si="12"/>
        <v>49041187.80000001</v>
      </c>
      <c r="U55" s="9">
        <f t="shared" si="13"/>
        <v>0.8773970305</v>
      </c>
      <c r="V55" s="9">
        <f t="shared" si="14"/>
        <v>0.68851605075</v>
      </c>
      <c r="W55" s="10">
        <f t="shared" si="15"/>
        <v>0.68851605075</v>
      </c>
      <c r="X55" s="4"/>
    </row>
    <row r="56" spans="1:24" ht="49.5" customHeight="1" thickBot="1" thickTop="1">
      <c r="A56" s="7" t="s">
        <v>70</v>
      </c>
      <c r="B56" s="7" t="s">
        <v>82</v>
      </c>
      <c r="C56" s="7" t="s">
        <v>102</v>
      </c>
      <c r="D56" s="7" t="s">
        <v>35</v>
      </c>
      <c r="E56" s="7"/>
      <c r="F56" s="7"/>
      <c r="G56" s="7" t="s">
        <v>20</v>
      </c>
      <c r="H56" s="7" t="s">
        <v>21</v>
      </c>
      <c r="I56" s="7" t="s">
        <v>22</v>
      </c>
      <c r="J56" s="6" t="s">
        <v>103</v>
      </c>
      <c r="K56" s="8">
        <v>10000000000</v>
      </c>
      <c r="L56" s="8">
        <v>0</v>
      </c>
      <c r="M56" s="8">
        <v>0</v>
      </c>
      <c r="N56" s="8">
        <v>10000000000</v>
      </c>
      <c r="O56" s="8">
        <v>0</v>
      </c>
      <c r="P56" s="23">
        <f t="shared" si="3"/>
        <v>10000000000</v>
      </c>
      <c r="Q56" s="8">
        <v>10000000000</v>
      </c>
      <c r="R56" s="8">
        <v>10000000000</v>
      </c>
      <c r="S56" s="8">
        <v>4100000000</v>
      </c>
      <c r="T56" s="24">
        <f t="shared" si="12"/>
        <v>0</v>
      </c>
      <c r="U56" s="9">
        <f t="shared" si="13"/>
        <v>1</v>
      </c>
      <c r="V56" s="9">
        <f t="shared" si="14"/>
        <v>1</v>
      </c>
      <c r="W56" s="10">
        <f t="shared" si="15"/>
        <v>0.41</v>
      </c>
      <c r="X56" s="4"/>
    </row>
    <row r="57" spans="1:24" ht="87" customHeight="1" thickBot="1" thickTop="1">
      <c r="A57" s="7" t="s">
        <v>70</v>
      </c>
      <c r="B57" s="7" t="s">
        <v>82</v>
      </c>
      <c r="C57" s="7" t="s">
        <v>102</v>
      </c>
      <c r="D57" s="7" t="s">
        <v>24</v>
      </c>
      <c r="E57" s="7" t="s">
        <v>0</v>
      </c>
      <c r="F57" s="7" t="s">
        <v>0</v>
      </c>
      <c r="G57" s="7" t="s">
        <v>20</v>
      </c>
      <c r="H57" s="7" t="s">
        <v>21</v>
      </c>
      <c r="I57" s="7" t="s">
        <v>22</v>
      </c>
      <c r="J57" s="6" t="s">
        <v>104</v>
      </c>
      <c r="K57" s="8">
        <v>0</v>
      </c>
      <c r="L57" s="8">
        <v>30000000000</v>
      </c>
      <c r="M57" s="8">
        <v>0</v>
      </c>
      <c r="N57" s="8">
        <v>30000000000</v>
      </c>
      <c r="O57" s="8">
        <v>0</v>
      </c>
      <c r="P57" s="23">
        <f t="shared" si="3"/>
        <v>30000000000</v>
      </c>
      <c r="Q57" s="8">
        <v>30000000000</v>
      </c>
      <c r="R57" s="8">
        <v>30000000000</v>
      </c>
      <c r="S57" s="8">
        <v>0</v>
      </c>
      <c r="T57" s="24">
        <f t="shared" si="12"/>
        <v>0</v>
      </c>
      <c r="U57" s="9">
        <f t="shared" si="13"/>
        <v>1</v>
      </c>
      <c r="V57" s="9">
        <f t="shared" si="14"/>
        <v>1</v>
      </c>
      <c r="W57" s="10">
        <f t="shared" si="15"/>
        <v>0</v>
      </c>
      <c r="X57" s="4"/>
    </row>
    <row r="58" spans="1:24" ht="83.25" customHeight="1" thickBot="1" thickTop="1">
      <c r="A58" s="7" t="s">
        <v>70</v>
      </c>
      <c r="B58" s="7" t="s">
        <v>82</v>
      </c>
      <c r="C58" s="7" t="s">
        <v>102</v>
      </c>
      <c r="D58" s="7" t="s">
        <v>24</v>
      </c>
      <c r="E58" s="7" t="s">
        <v>0</v>
      </c>
      <c r="F58" s="7" t="s">
        <v>0</v>
      </c>
      <c r="G58" s="7" t="s">
        <v>20</v>
      </c>
      <c r="H58" s="7" t="s">
        <v>105</v>
      </c>
      <c r="I58" s="7" t="s">
        <v>22</v>
      </c>
      <c r="J58" s="6" t="s">
        <v>104</v>
      </c>
      <c r="K58" s="8">
        <v>0</v>
      </c>
      <c r="L58" s="8">
        <v>30000000000</v>
      </c>
      <c r="M58" s="8">
        <v>0</v>
      </c>
      <c r="N58" s="8">
        <v>30000000000</v>
      </c>
      <c r="O58" s="8">
        <v>0</v>
      </c>
      <c r="P58" s="23">
        <f t="shared" si="3"/>
        <v>30000000000</v>
      </c>
      <c r="Q58" s="8">
        <v>30000000000</v>
      </c>
      <c r="R58" s="8">
        <v>30000000000</v>
      </c>
      <c r="S58" s="8">
        <v>0</v>
      </c>
      <c r="T58" s="24">
        <f t="shared" si="12"/>
        <v>0</v>
      </c>
      <c r="U58" s="9">
        <f t="shared" si="13"/>
        <v>1</v>
      </c>
      <c r="V58" s="9">
        <f t="shared" si="14"/>
        <v>1</v>
      </c>
      <c r="W58" s="10">
        <f t="shared" si="15"/>
        <v>0</v>
      </c>
      <c r="X58" s="4"/>
    </row>
    <row r="59" spans="1:24" ht="49.5" customHeight="1" thickBot="1" thickTop="1">
      <c r="A59" s="7" t="s">
        <v>70</v>
      </c>
      <c r="B59" s="7" t="s">
        <v>82</v>
      </c>
      <c r="C59" s="7" t="s">
        <v>102</v>
      </c>
      <c r="D59" s="7" t="s">
        <v>26</v>
      </c>
      <c r="E59" s="7" t="s">
        <v>0</v>
      </c>
      <c r="F59" s="7" t="s">
        <v>0</v>
      </c>
      <c r="G59" s="7" t="s">
        <v>20</v>
      </c>
      <c r="H59" s="7" t="s">
        <v>21</v>
      </c>
      <c r="I59" s="7" t="s">
        <v>22</v>
      </c>
      <c r="J59" s="6" t="s">
        <v>106</v>
      </c>
      <c r="K59" s="8">
        <v>85805190095</v>
      </c>
      <c r="L59" s="8">
        <v>0</v>
      </c>
      <c r="M59" s="8">
        <v>30000000000</v>
      </c>
      <c r="N59" s="8">
        <v>55805190095</v>
      </c>
      <c r="O59" s="8">
        <v>3825343464</v>
      </c>
      <c r="P59" s="23">
        <f t="shared" si="3"/>
        <v>51979846631</v>
      </c>
      <c r="Q59" s="8">
        <v>51227359614.48</v>
      </c>
      <c r="R59" s="8">
        <v>50951923606.48</v>
      </c>
      <c r="S59" s="8">
        <v>1074453615.48</v>
      </c>
      <c r="T59" s="24">
        <f t="shared" si="12"/>
        <v>752487016.5199966</v>
      </c>
      <c r="U59" s="9">
        <f t="shared" si="13"/>
        <v>0.9855234852487766</v>
      </c>
      <c r="V59" s="9">
        <f t="shared" si="14"/>
        <v>0.9802245852740366</v>
      </c>
      <c r="W59" s="10">
        <f t="shared" si="15"/>
        <v>0.02067058071770477</v>
      </c>
      <c r="X59" s="4"/>
    </row>
    <row r="60" spans="1:24" ht="49.5" customHeight="1" thickBot="1" thickTop="1">
      <c r="A60" s="7" t="s">
        <v>70</v>
      </c>
      <c r="B60" s="7" t="s">
        <v>82</v>
      </c>
      <c r="C60" s="7" t="s">
        <v>102</v>
      </c>
      <c r="D60" s="7" t="s">
        <v>26</v>
      </c>
      <c r="E60" s="7" t="s">
        <v>0</v>
      </c>
      <c r="F60" s="7" t="s">
        <v>0</v>
      </c>
      <c r="G60" s="7" t="s">
        <v>20</v>
      </c>
      <c r="H60" s="7" t="s">
        <v>105</v>
      </c>
      <c r="I60" s="7" t="s">
        <v>22</v>
      </c>
      <c r="J60" s="6" t="s">
        <v>106</v>
      </c>
      <c r="K60" s="8">
        <v>30000000000</v>
      </c>
      <c r="L60" s="8">
        <v>0</v>
      </c>
      <c r="M60" s="8">
        <v>30000000000</v>
      </c>
      <c r="N60" s="8">
        <v>0</v>
      </c>
      <c r="O60" s="8">
        <v>0</v>
      </c>
      <c r="P60" s="23">
        <f t="shared" si="3"/>
        <v>0</v>
      </c>
      <c r="Q60" s="8">
        <v>0</v>
      </c>
      <c r="R60" s="8">
        <v>0</v>
      </c>
      <c r="S60" s="8">
        <v>0</v>
      </c>
      <c r="T60" s="24">
        <f t="shared" si="12"/>
        <v>0</v>
      </c>
      <c r="U60" s="9">
        <v>0</v>
      </c>
      <c r="V60" s="9">
        <v>0</v>
      </c>
      <c r="W60" s="10">
        <v>0</v>
      </c>
      <c r="X60" s="4"/>
    </row>
    <row r="61" spans="1:24" ht="49.5" customHeight="1" thickTop="1">
      <c r="A61" s="32" t="s">
        <v>70</v>
      </c>
      <c r="B61" s="32" t="s">
        <v>107</v>
      </c>
      <c r="C61" s="32" t="s">
        <v>72</v>
      </c>
      <c r="D61" s="32" t="s">
        <v>35</v>
      </c>
      <c r="E61" s="32" t="s">
        <v>0</v>
      </c>
      <c r="F61" s="32" t="s">
        <v>0</v>
      </c>
      <c r="G61" s="32" t="s">
        <v>20</v>
      </c>
      <c r="H61" s="32" t="s">
        <v>21</v>
      </c>
      <c r="I61" s="32" t="s">
        <v>22</v>
      </c>
      <c r="J61" s="33" t="s">
        <v>108</v>
      </c>
      <c r="K61" s="34">
        <v>0</v>
      </c>
      <c r="L61" s="34">
        <v>2065000000</v>
      </c>
      <c r="M61" s="34">
        <v>0</v>
      </c>
      <c r="N61" s="34">
        <v>2065000000</v>
      </c>
      <c r="O61" s="34">
        <v>0</v>
      </c>
      <c r="P61" s="52">
        <f t="shared" si="3"/>
        <v>2065000000</v>
      </c>
      <c r="Q61" s="34">
        <v>2065000000</v>
      </c>
      <c r="R61" s="34">
        <v>250000000</v>
      </c>
      <c r="S61" s="34">
        <v>250000000</v>
      </c>
      <c r="T61" s="35">
        <f t="shared" si="12"/>
        <v>0</v>
      </c>
      <c r="U61" s="36">
        <f>+Q61/P61</f>
        <v>1</v>
      </c>
      <c r="V61" s="36">
        <f>+R61/P61</f>
        <v>0.12106537530266344</v>
      </c>
      <c r="W61" s="37">
        <f>+S61/P61</f>
        <v>0.12106537530266344</v>
      </c>
      <c r="X61" s="4"/>
    </row>
    <row r="62" spans="1:24" ht="49.5" customHeight="1">
      <c r="A62" s="38"/>
      <c r="B62" s="38"/>
      <c r="C62" s="38"/>
      <c r="D62" s="38"/>
      <c r="E62" s="38"/>
      <c r="F62" s="38"/>
      <c r="G62" s="38"/>
      <c r="H62" s="38"/>
      <c r="I62" s="38"/>
      <c r="J62" s="39" t="s">
        <v>109</v>
      </c>
      <c r="K62" s="40">
        <f>+K6+K38</f>
        <v>483179797855</v>
      </c>
      <c r="L62" s="40">
        <f aca="true" t="shared" si="16" ref="L62:S62">+L6+L38</f>
        <v>142078450133.85</v>
      </c>
      <c r="M62" s="40">
        <f t="shared" si="16"/>
        <v>75808450133.85</v>
      </c>
      <c r="N62" s="40">
        <f t="shared" si="16"/>
        <v>549449797855</v>
      </c>
      <c r="O62" s="40">
        <f t="shared" si="16"/>
        <v>22851086162</v>
      </c>
      <c r="P62" s="53">
        <f t="shared" si="3"/>
        <v>526598711693</v>
      </c>
      <c r="Q62" s="40">
        <f t="shared" si="16"/>
        <v>493174995082.39</v>
      </c>
      <c r="R62" s="40">
        <f t="shared" si="16"/>
        <v>437114393722.06</v>
      </c>
      <c r="S62" s="40">
        <f t="shared" si="16"/>
        <v>319166123092.97</v>
      </c>
      <c r="T62" s="41">
        <f t="shared" si="12"/>
        <v>33423716610.609985</v>
      </c>
      <c r="U62" s="42">
        <f>+Q62/P62</f>
        <v>0.9365290573857393</v>
      </c>
      <c r="V62" s="42">
        <f>+R62/P62</f>
        <v>0.8300711414897874</v>
      </c>
      <c r="W62" s="43">
        <f>+S62/P62</f>
        <v>0.606089828945574</v>
      </c>
      <c r="X62" s="4"/>
    </row>
    <row r="63" spans="1:22" ht="15">
      <c r="A63" s="3" t="s">
        <v>120</v>
      </c>
      <c r="B63" s="3"/>
      <c r="C63" s="3"/>
      <c r="D63" s="3"/>
      <c r="E63" s="3"/>
      <c r="F63" s="3"/>
      <c r="G63" s="3"/>
      <c r="H63" s="3"/>
      <c r="I63" s="29"/>
      <c r="J63" s="29"/>
      <c r="K63" s="29"/>
      <c r="L63" s="29"/>
      <c r="M63" s="29"/>
      <c r="N63" s="29"/>
      <c r="O63" s="29"/>
      <c r="P63" s="29"/>
      <c r="Q63" s="30"/>
      <c r="R63" s="31"/>
      <c r="S63" s="27"/>
      <c r="T63" s="27"/>
      <c r="U63" s="2"/>
      <c r="V63" s="2"/>
    </row>
    <row r="64" spans="1:22" ht="15">
      <c r="A64" s="3" t="s">
        <v>121</v>
      </c>
      <c r="B64" s="3"/>
      <c r="C64" s="3"/>
      <c r="D64" s="3"/>
      <c r="E64" s="3"/>
      <c r="F64" s="3"/>
      <c r="G64" s="3"/>
      <c r="H64" s="3"/>
      <c r="I64" s="29"/>
      <c r="J64" s="29"/>
      <c r="K64" s="29"/>
      <c r="L64" s="29"/>
      <c r="M64" s="29"/>
      <c r="N64" s="29"/>
      <c r="O64" s="29"/>
      <c r="P64" s="29"/>
      <c r="Q64" s="30"/>
      <c r="R64" s="31"/>
      <c r="S64" s="27"/>
      <c r="T64" s="27"/>
      <c r="U64" s="2"/>
      <c r="V64" s="2"/>
    </row>
    <row r="65" spans="1:22" ht="15">
      <c r="A65" s="3" t="s">
        <v>122</v>
      </c>
      <c r="B65" s="3"/>
      <c r="C65" s="3"/>
      <c r="D65" s="3"/>
      <c r="E65" s="3"/>
      <c r="F65" s="3"/>
      <c r="G65" s="3"/>
      <c r="H65" s="3"/>
      <c r="I65" s="29"/>
      <c r="J65" s="29"/>
      <c r="K65" s="29"/>
      <c r="L65" s="29"/>
      <c r="M65" s="29"/>
      <c r="N65" s="29"/>
      <c r="O65" s="29"/>
      <c r="P65" s="29"/>
      <c r="Q65" s="30"/>
      <c r="R65" s="31"/>
      <c r="S65" s="27"/>
      <c r="T65" s="27"/>
      <c r="U65" s="2"/>
      <c r="V65" s="2"/>
    </row>
    <row r="66" spans="1:22" ht="15">
      <c r="A66" s="3" t="s">
        <v>124</v>
      </c>
      <c r="B66" s="3"/>
      <c r="C66" s="3"/>
      <c r="D66" s="3"/>
      <c r="E66" s="3"/>
      <c r="F66" s="3"/>
      <c r="G66" s="3"/>
      <c r="H66" s="3"/>
      <c r="I66" s="29"/>
      <c r="J66" s="29"/>
      <c r="K66" s="29"/>
      <c r="L66" s="29"/>
      <c r="M66" s="29"/>
      <c r="N66" s="29"/>
      <c r="O66" s="29"/>
      <c r="P66" s="29"/>
      <c r="Q66" s="30"/>
      <c r="R66" s="31"/>
      <c r="S66" s="27"/>
      <c r="T66" s="27"/>
      <c r="U66" s="2"/>
      <c r="V66" s="2"/>
    </row>
    <row r="67" spans="1:22" ht="15">
      <c r="A67" s="3" t="s">
        <v>123</v>
      </c>
      <c r="B67" s="3"/>
      <c r="C67" s="3"/>
      <c r="D67" s="3"/>
      <c r="E67" s="3"/>
      <c r="F67" s="3"/>
      <c r="G67" s="3"/>
      <c r="H67" s="3"/>
      <c r="I67" s="29"/>
      <c r="J67" s="29"/>
      <c r="K67" s="29"/>
      <c r="L67" s="29"/>
      <c r="M67" s="29"/>
      <c r="N67" s="29"/>
      <c r="O67" s="29"/>
      <c r="P67" s="29"/>
      <c r="Q67" s="30"/>
      <c r="R67" s="31"/>
      <c r="S67" s="27"/>
      <c r="T67" s="27"/>
      <c r="U67" s="2"/>
      <c r="V67" s="2"/>
    </row>
    <row r="68" spans="1:22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2"/>
      <c r="L68" s="2"/>
      <c r="M68" s="2"/>
      <c r="N68" s="2"/>
      <c r="O68" s="2"/>
      <c r="P68" s="2"/>
      <c r="Q68" s="2"/>
      <c r="R68" s="27"/>
      <c r="S68" s="27"/>
      <c r="T68" s="27"/>
      <c r="U68" s="2"/>
      <c r="V68" s="2"/>
    </row>
    <row r="69" spans="1:22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2"/>
      <c r="L69" s="2"/>
      <c r="M69" s="2"/>
      <c r="N69" s="2"/>
      <c r="O69" s="2"/>
      <c r="P69" s="2"/>
      <c r="Q69" s="2"/>
      <c r="R69" s="27"/>
      <c r="S69" s="27"/>
      <c r="T69" s="27"/>
      <c r="U69" s="2"/>
      <c r="V69" s="2"/>
    </row>
    <row r="70" spans="1:22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7"/>
      <c r="S70" s="27"/>
      <c r="T70" s="27"/>
      <c r="U70" s="2"/>
      <c r="V70" s="2"/>
    </row>
    <row r="71" spans="18:20" ht="15">
      <c r="R71" s="28"/>
      <c r="S71" s="28"/>
      <c r="T71" s="28"/>
    </row>
    <row r="72" spans="18:20" ht="15">
      <c r="R72" s="28"/>
      <c r="S72" s="28"/>
      <c r="T72" s="28"/>
    </row>
    <row r="73" spans="18:20" ht="15">
      <c r="R73" s="28"/>
      <c r="S73" s="28"/>
      <c r="T73" s="28"/>
    </row>
    <row r="74" spans="18:20" ht="15">
      <c r="R74" s="28"/>
      <c r="S74" s="28"/>
      <c r="T74" s="28"/>
    </row>
    <row r="75" spans="18:20" ht="15">
      <c r="R75" s="28"/>
      <c r="S75" s="28"/>
      <c r="T75" s="28"/>
    </row>
    <row r="76" spans="18:20" ht="15">
      <c r="R76" s="28"/>
      <c r="S76" s="28"/>
      <c r="T76" s="28"/>
    </row>
    <row r="77" spans="18:20" ht="15">
      <c r="R77" s="28"/>
      <c r="S77" s="28"/>
      <c r="T77" s="28"/>
    </row>
    <row r="78" spans="18:20" ht="15">
      <c r="R78" s="28"/>
      <c r="S78" s="28"/>
      <c r="T78" s="28"/>
    </row>
  </sheetData>
  <sheetProtection/>
  <mergeCells count="3">
    <mergeCell ref="A1:W1"/>
    <mergeCell ref="A2:W2"/>
    <mergeCell ref="A3:W3"/>
  </mergeCells>
  <printOptions horizontalCentered="1"/>
  <pageMargins left="0.3937007874015748" right="0" top="0.7874015748031497" bottom="0.7874015748031497" header="0.7874015748031497" footer="0.7874015748031497"/>
  <pageSetup horizontalDpi="600" verticalDpi="6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del Carmen Moreno Moscoso</dc:creator>
  <cp:keywords/>
  <dc:description/>
  <cp:lastModifiedBy>María del Rosario Chacón Herrera</cp:lastModifiedBy>
  <cp:lastPrinted>2016-11-02T14:16:59Z</cp:lastPrinted>
  <dcterms:created xsi:type="dcterms:W3CDTF">2016-11-01T13:27:42Z</dcterms:created>
  <dcterms:modified xsi:type="dcterms:W3CDTF">2016-11-08T20:59:22Z</dcterms:modified>
  <cp:category/>
  <cp:version/>
  <cp:contentType/>
  <cp:contentStatus/>
</cp:coreProperties>
</file>