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5\AÑO 2016\WEB\NOVIEMBRE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U38" i="1" l="1"/>
  <c r="T38" i="1"/>
  <c r="S38" i="1"/>
  <c r="R38" i="1"/>
  <c r="Q38" i="1"/>
  <c r="O38" i="1"/>
  <c r="N38" i="1"/>
  <c r="M38" i="1"/>
  <c r="L38" i="1"/>
  <c r="K38" i="1"/>
  <c r="U33" i="1"/>
  <c r="T33" i="1"/>
  <c r="S33" i="1"/>
  <c r="R33" i="1"/>
  <c r="Q33" i="1"/>
  <c r="O33" i="1"/>
  <c r="N33" i="1"/>
  <c r="M33" i="1"/>
  <c r="L33" i="1"/>
  <c r="K33" i="1"/>
  <c r="U19" i="1"/>
  <c r="T19" i="1"/>
  <c r="S19" i="1"/>
  <c r="R19" i="1"/>
  <c r="Q19" i="1"/>
  <c r="O19" i="1"/>
  <c r="N19" i="1"/>
  <c r="M19" i="1"/>
  <c r="L19" i="1"/>
  <c r="K19" i="1"/>
  <c r="U15" i="1"/>
  <c r="T15" i="1"/>
  <c r="S15" i="1"/>
  <c r="R15" i="1"/>
  <c r="Q15" i="1"/>
  <c r="O15" i="1"/>
  <c r="N15" i="1"/>
  <c r="M15" i="1"/>
  <c r="L15" i="1"/>
  <c r="K15" i="1"/>
  <c r="U7" i="1"/>
  <c r="T7" i="1"/>
  <c r="S7" i="1"/>
  <c r="R7" i="1"/>
  <c r="Q7" i="1"/>
  <c r="O7" i="1"/>
  <c r="N7" i="1"/>
  <c r="M7" i="1"/>
  <c r="L7" i="1"/>
  <c r="K7" i="1"/>
  <c r="P61" i="1"/>
  <c r="X61" i="1" s="1"/>
  <c r="P60" i="1"/>
  <c r="V60" i="1" s="1"/>
  <c r="P59" i="1"/>
  <c r="P58" i="1"/>
  <c r="Y58" i="1" s="1"/>
  <c r="P57" i="1"/>
  <c r="Y57" i="1" s="1"/>
  <c r="P56" i="1"/>
  <c r="W56" i="1" s="1"/>
  <c r="P55" i="1"/>
  <c r="P54" i="1"/>
  <c r="Y54" i="1" s="1"/>
  <c r="P53" i="1"/>
  <c r="Y53" i="1" s="1"/>
  <c r="P52" i="1"/>
  <c r="W52" i="1" s="1"/>
  <c r="P51" i="1"/>
  <c r="P50" i="1"/>
  <c r="Y50" i="1" s="1"/>
  <c r="P49" i="1"/>
  <c r="V49" i="1" s="1"/>
  <c r="P48" i="1"/>
  <c r="X48" i="1" s="1"/>
  <c r="P47" i="1"/>
  <c r="X47" i="1" s="1"/>
  <c r="P46" i="1"/>
  <c r="V46" i="1" s="1"/>
  <c r="P45" i="1"/>
  <c r="V45" i="1" s="1"/>
  <c r="P44" i="1"/>
  <c r="W44" i="1" s="1"/>
  <c r="P43" i="1"/>
  <c r="X43" i="1" s="1"/>
  <c r="P42" i="1"/>
  <c r="V42" i="1" s="1"/>
  <c r="P41" i="1"/>
  <c r="V41" i="1" s="1"/>
  <c r="P40" i="1"/>
  <c r="X40" i="1" s="1"/>
  <c r="P39" i="1"/>
  <c r="X39" i="1" s="1"/>
  <c r="P37" i="1"/>
  <c r="V37" i="1" s="1"/>
  <c r="P36" i="1"/>
  <c r="V36" i="1" s="1"/>
  <c r="P35" i="1"/>
  <c r="X35" i="1" s="1"/>
  <c r="P34" i="1"/>
  <c r="P32" i="1"/>
  <c r="V32" i="1" s="1"/>
  <c r="P31" i="1"/>
  <c r="W31" i="1" s="1"/>
  <c r="P30" i="1"/>
  <c r="Y30" i="1" s="1"/>
  <c r="P29" i="1"/>
  <c r="P28" i="1"/>
  <c r="W28" i="1" s="1"/>
  <c r="P27" i="1"/>
  <c r="W27" i="1" s="1"/>
  <c r="P26" i="1"/>
  <c r="Y26" i="1" s="1"/>
  <c r="P25" i="1"/>
  <c r="P24" i="1"/>
  <c r="W24" i="1" s="1"/>
  <c r="P23" i="1"/>
  <c r="W23" i="1" s="1"/>
  <c r="P22" i="1"/>
  <c r="Y22" i="1" s="1"/>
  <c r="P21" i="1"/>
  <c r="P20" i="1"/>
  <c r="V20" i="1" s="1"/>
  <c r="P17" i="1"/>
  <c r="W17" i="1" s="1"/>
  <c r="P16" i="1"/>
  <c r="Y16" i="1" s="1"/>
  <c r="P14" i="1"/>
  <c r="Y14" i="1" s="1"/>
  <c r="P13" i="1"/>
  <c r="W13" i="1" s="1"/>
  <c r="P12" i="1"/>
  <c r="W12" i="1" s="1"/>
  <c r="P11" i="1"/>
  <c r="V11" i="1" s="1"/>
  <c r="P10" i="1"/>
  <c r="V10" i="1" s="1"/>
  <c r="P9" i="1"/>
  <c r="W9" i="1" s="1"/>
  <c r="P8" i="1"/>
  <c r="X8" i="1" s="1"/>
  <c r="K18" i="1" l="1"/>
  <c r="O18" i="1"/>
  <c r="O6" i="1" s="1"/>
  <c r="O62" i="1" s="1"/>
  <c r="X20" i="1"/>
  <c r="X42" i="1"/>
  <c r="L18" i="1"/>
  <c r="L6" i="1" s="1"/>
  <c r="L62" i="1" s="1"/>
  <c r="Y23" i="1"/>
  <c r="W46" i="1"/>
  <c r="Y61" i="1"/>
  <c r="W57" i="1"/>
  <c r="Y8" i="1"/>
  <c r="X27" i="1"/>
  <c r="W50" i="1"/>
  <c r="X12" i="1"/>
  <c r="W36" i="1"/>
  <c r="V54" i="1"/>
  <c r="V8" i="1"/>
  <c r="V9" i="1"/>
  <c r="Y12" i="1"/>
  <c r="Y20" i="1"/>
  <c r="X24" i="1"/>
  <c r="Y27" i="1"/>
  <c r="X31" i="1"/>
  <c r="X36" i="1"/>
  <c r="W41" i="1"/>
  <c r="X46" i="1"/>
  <c r="W54" i="1"/>
  <c r="V58" i="1"/>
  <c r="N18" i="1"/>
  <c r="N6" i="1" s="1"/>
  <c r="N62" i="1" s="1"/>
  <c r="W8" i="1"/>
  <c r="Y9" i="1"/>
  <c r="X13" i="1"/>
  <c r="X17" i="1"/>
  <c r="Y24" i="1"/>
  <c r="X28" i="1"/>
  <c r="Y31" i="1"/>
  <c r="W37" i="1"/>
  <c r="X41" i="1"/>
  <c r="W45" i="1"/>
  <c r="V53" i="1"/>
  <c r="W58" i="1"/>
  <c r="K6" i="1"/>
  <c r="K62" i="1" s="1"/>
  <c r="Y13" i="1"/>
  <c r="Y17" i="1"/>
  <c r="X23" i="1"/>
  <c r="Y28" i="1"/>
  <c r="X37" i="1"/>
  <c r="W42" i="1"/>
  <c r="X45" i="1"/>
  <c r="V50" i="1"/>
  <c r="W53" i="1"/>
  <c r="V57" i="1"/>
  <c r="V61" i="1"/>
  <c r="X10" i="1"/>
  <c r="W10" i="1"/>
  <c r="W14" i="1"/>
  <c r="V14" i="1"/>
  <c r="W21" i="1"/>
  <c r="V21" i="1"/>
  <c r="W25" i="1"/>
  <c r="V25" i="1"/>
  <c r="W29" i="1"/>
  <c r="V29" i="1"/>
  <c r="P33" i="1"/>
  <c r="V34" i="1"/>
  <c r="Y34" i="1"/>
  <c r="P38" i="1"/>
  <c r="V38" i="1" s="1"/>
  <c r="V39" i="1"/>
  <c r="Y39" i="1"/>
  <c r="V43" i="1"/>
  <c r="Y43" i="1"/>
  <c r="V47" i="1"/>
  <c r="Y47" i="1"/>
  <c r="Y51" i="1"/>
  <c r="X51" i="1"/>
  <c r="Y55" i="1"/>
  <c r="X55" i="1"/>
  <c r="Y59" i="1"/>
  <c r="X59" i="1"/>
  <c r="T18" i="1"/>
  <c r="T6" i="1" s="1"/>
  <c r="Y10" i="1"/>
  <c r="X21" i="1"/>
  <c r="X25" i="1"/>
  <c r="X29" i="1"/>
  <c r="W34" i="1"/>
  <c r="W40" i="1"/>
  <c r="W48" i="1"/>
  <c r="V51" i="1"/>
  <c r="V55" i="1"/>
  <c r="V59" i="1"/>
  <c r="W16" i="1"/>
  <c r="P15" i="1"/>
  <c r="Y15" i="1" s="1"/>
  <c r="V16" i="1"/>
  <c r="W26" i="1"/>
  <c r="V26" i="1"/>
  <c r="V35" i="1"/>
  <c r="Y35" i="1"/>
  <c r="V44" i="1"/>
  <c r="Y44" i="1"/>
  <c r="Y52" i="1"/>
  <c r="X52" i="1"/>
  <c r="S18" i="1"/>
  <c r="Y33" i="1"/>
  <c r="Y21" i="1"/>
  <c r="Y25" i="1"/>
  <c r="Y29" i="1"/>
  <c r="X34" i="1"/>
  <c r="X44" i="1"/>
  <c r="W51" i="1"/>
  <c r="W55" i="1"/>
  <c r="W59" i="1"/>
  <c r="W22" i="1"/>
  <c r="V22" i="1"/>
  <c r="W30" i="1"/>
  <c r="V30" i="1"/>
  <c r="V40" i="1"/>
  <c r="Y40" i="1"/>
  <c r="V48" i="1"/>
  <c r="Y48" i="1"/>
  <c r="Y56" i="1"/>
  <c r="X56" i="1"/>
  <c r="X14" i="1"/>
  <c r="X16" i="1"/>
  <c r="X22" i="1"/>
  <c r="X26" i="1"/>
  <c r="X30" i="1"/>
  <c r="W35" i="1"/>
  <c r="W39" i="1"/>
  <c r="W43" i="1"/>
  <c r="W47" i="1"/>
  <c r="V52" i="1"/>
  <c r="V56" i="1"/>
  <c r="Q18" i="1"/>
  <c r="Q6" i="1" s="1"/>
  <c r="Q62" i="1" s="1"/>
  <c r="U18" i="1"/>
  <c r="V12" i="1"/>
  <c r="V13" i="1"/>
  <c r="V17" i="1"/>
  <c r="V23" i="1"/>
  <c r="V24" i="1"/>
  <c r="V27" i="1"/>
  <c r="V28" i="1"/>
  <c r="V31" i="1"/>
  <c r="Y36" i="1"/>
  <c r="Y37" i="1"/>
  <c r="Y41" i="1"/>
  <c r="Y42" i="1"/>
  <c r="Y45" i="1"/>
  <c r="Y46" i="1"/>
  <c r="X50" i="1"/>
  <c r="X53" i="1"/>
  <c r="X54" i="1"/>
  <c r="X57" i="1"/>
  <c r="X58" i="1"/>
  <c r="W61" i="1"/>
  <c r="P7" i="1"/>
  <c r="V7" i="1" s="1"/>
  <c r="P19" i="1"/>
  <c r="X19" i="1" s="1"/>
  <c r="M18" i="1"/>
  <c r="M6" i="1" s="1"/>
  <c r="M62" i="1" s="1"/>
  <c r="R18" i="1"/>
  <c r="R6" i="1" s="1"/>
  <c r="R62" i="1" s="1"/>
  <c r="X9" i="1"/>
  <c r="W20" i="1"/>
  <c r="W15" i="1" l="1"/>
  <c r="P18" i="1"/>
  <c r="V18" i="1" s="1"/>
  <c r="W19" i="1"/>
  <c r="X7" i="1"/>
  <c r="Y7" i="1"/>
  <c r="X38" i="1"/>
  <c r="V15" i="1"/>
  <c r="X15" i="1"/>
  <c r="Y38" i="1"/>
  <c r="T62" i="1"/>
  <c r="U6" i="1"/>
  <c r="S6" i="1"/>
  <c r="V19" i="1"/>
  <c r="Y19" i="1"/>
  <c r="W7" i="1"/>
  <c r="V33" i="1"/>
  <c r="W33" i="1"/>
  <c r="X33" i="1"/>
  <c r="W38" i="1"/>
  <c r="Y18" i="1" l="1"/>
  <c r="W18" i="1"/>
  <c r="X18" i="1"/>
  <c r="P6" i="1"/>
  <c r="X6" i="1" s="1"/>
  <c r="S62" i="1"/>
  <c r="U62" i="1"/>
  <c r="Y6" i="1" l="1"/>
  <c r="V6" i="1"/>
  <c r="P62" i="1"/>
  <c r="X62" i="1" s="1"/>
  <c r="W6" i="1"/>
  <c r="V62" i="1"/>
  <c r="W62" i="1" l="1"/>
  <c r="Y62" i="1"/>
</calcChain>
</file>

<file path=xl/sharedStrings.xml><?xml version="1.0" encoding="utf-8"?>
<sst xmlns="http://schemas.openxmlformats.org/spreadsheetml/2006/main" count="507" uniqueCount="135">
  <si>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</si>
  <si>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</si>
  <si>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</si>
  <si>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</si>
  <si>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</si>
  <si>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</si>
  <si>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</si>
  <si>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</si>
  <si>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</si>
  <si>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</si>
  <si>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</si>
  <si>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</si>
  <si>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</si>
  <si>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</si>
  <si>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</si>
  <si>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</si>
  <si>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</si>
  <si>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</si>
  <si>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</si>
  <si>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</si>
  <si>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</si>
  <si>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</si>
  <si>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</si>
  <si>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</si>
  <si>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</si>
  <si>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</si>
  <si>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</si>
  <si>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</si>
  <si>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</si>
  <si>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</si>
  <si>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</si>
  <si>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</si>
  <si>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</si>
  <si>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</si>
  <si>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</si>
  <si>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</si>
  <si>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</si>
  <si>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</si>
  <si>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</si>
  <si>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</si>
  <si>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</si>
  <si>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</si>
  <si>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</si>
  <si>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</si>
  <si>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</si>
  <si>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</si>
  <si>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</si>
  <si>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</si>
  <si>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</si>
  <si>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</si>
  <si>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</si>
  <si>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</si>
  <si>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</si>
  <si>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</si>
  <si>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</si>
  <si>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CUOTAS PARTES PENSIONALES</t>
  </si>
  <si>
    <t>25</t>
  </si>
  <si>
    <t>MESADAS PENSIONALES CONCESION DE SALINAS</t>
  </si>
  <si>
    <t>51</t>
  </si>
  <si>
    <t>MESADAS PENSIONALES – ZONAS FRANCAS</t>
  </si>
  <si>
    <t>MESADAS PENSIONALES ALCALIS DE COLOMBIA LTDA EN LIQUIDACIÓN</t>
  </si>
  <si>
    <t>6</t>
  </si>
  <si>
    <t>SENTENCIAS Y CONCILIACIONES</t>
  </si>
  <si>
    <t>26</t>
  </si>
  <si>
    <t>PROVISION PARA GASTOS INSTITUCIONALES Y/O SECTORIALES CONTINGENTES - PREVIO CONCEPTO DGPPN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</si>
  <si>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</si>
  <si>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</si>
  <si>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</si>
  <si>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</si>
  <si>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</si>
  <si>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</si>
  <si>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</si>
  <si>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</si>
  <si>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</si>
  <si>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</si>
  <si>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</si>
  <si>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</si>
  <si>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</si>
  <si>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</si>
  <si>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</si>
  <si>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</si>
  <si>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</si>
  <si>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</si>
  <si>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</si>
  <si>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</si>
  <si>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</si>
  <si>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</si>
  <si>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</si>
  <si>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</si>
  <si>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</si>
  <si>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</si>
  <si>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</si>
  <si>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</si>
  <si>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</si>
  <si>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16</t>
  </si>
  <si>
    <t>APOYO AL SECTOR LACTEO PARA LA COMPETITIVIDAD FRENTE A LOS RETOS DE TRATADOS DE LIBRE COMERCIO EN COLOMBIA</t>
  </si>
  <si>
    <t>Propios</t>
  </si>
  <si>
    <t>17</t>
  </si>
  <si>
    <t>IMPLEMENTACIÓN ACCIÓNES QUE CONTRIBUYAN AL MEJORAMIENTO DE LA PRODUCTIVIDAD Y COMPETITIVIDAD NACIONAL</t>
  </si>
  <si>
    <t>201</t>
  </si>
  <si>
    <t>APOYO A PROYECTOS DEL FONDO DE MODERNIZACIÓN E INNOVACIÓN PARA LAS MICRO, PEQUEÑAS Y MEDIANAS EMPRESAS EN COLOMBIA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</si>
  <si>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</si>
  <si>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</si>
  <si>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</si>
  <si>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</si>
  <si>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</si>
  <si>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</si>
  <si>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</si>
  <si>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</si>
  <si>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</si>
  <si>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610</t>
  </si>
  <si>
    <t>IMPLEMENTACION DE LA ESTRATEGIA DE INNOVACION EMPRESARIAL A NIVEL NACIONAL</t>
  </si>
  <si>
    <t>APLAZAMIENTOS</t>
  </si>
  <si>
    <t>APROPIACION VIGENTE DESPUES DE APLAZAMIENTOS</t>
  </si>
  <si>
    <t>GASTOS DE PERSONAL</t>
  </si>
  <si>
    <t>GASTOS DE FUNCIONAMIENTO</t>
  </si>
  <si>
    <t>GASTOS GENERALES</t>
  </si>
  <si>
    <t>TRANSFERENCIAS CORRIENTES</t>
  </si>
  <si>
    <t>TRANSFERENCIAS.</t>
  </si>
  <si>
    <t>TRANSFERENCIAS DE CAPITAL</t>
  </si>
  <si>
    <t xml:space="preserve">GASTOS DE INVERSION </t>
  </si>
  <si>
    <t>TOTAL PRESUPUESTO A+C</t>
  </si>
  <si>
    <t>APROPIACION SIN COMPROMETER</t>
  </si>
  <si>
    <t>COMP/ APR</t>
  </si>
  <si>
    <t>OBLIG/ APR</t>
  </si>
  <si>
    <t>PAGO/ APR</t>
  </si>
  <si>
    <t>MINISTERIO DE COMERCIO INDUSTRIA Y TURISMO</t>
  </si>
  <si>
    <t xml:space="preserve">UNIDAD EJECUTORA 3501-01 GESTIÓN GENERAL </t>
  </si>
  <si>
    <t>INFORME DE EJECUCIÓN PRESUPUESTAL ACUMULADA CON CORTE AL 30 DE NOVIEMBRE DE 2016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</si>
  <si>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</si>
  <si>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</si>
  <si>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</si>
  <si>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Nota3: Decreto 378 del 4 de Marzo de  2016 "Por el cual se aplazan unas apropiaciones en el Presupuesto General de la Nación para la vigencia fiscal de 2016 y se dictan otras disposiciones"</t>
  </si>
  <si>
    <t>Nota4:Decreto 1445 del 8 de Septiembre de 2016 " Por el cual se modifica el detalle del aplazamiento contenido en el Decreto 378 del 4 de Marzo de 2016"</t>
  </si>
  <si>
    <t>GEN : DICIEMBRE 01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</si>
</sst>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7"/>
      <color rgb="FF000000"/>
      <name val="Arial"/>
      <family val="2"/>
    </font>
    <font>
      <sz val="11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Continuous" vertical="center" wrapText="1"/>
    </xf>
    <xf numFmtId="10" fontId="11" fillId="0" borderId="0" xfId="0" applyNumberFormat="1" applyFont="1" applyFill="1" applyBorder="1" applyAlignment="1">
      <alignment horizontal="centerContinuous" vertical="center" wrapText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vertical="center" wrapText="1"/>
    </xf>
    <xf numFmtId="10" fontId="1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readingOrder="1"/>
    </xf>
    <xf numFmtId="0" fontId="9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0" fontId="14" fillId="0" borderId="1" xfId="0" applyNumberFormat="1" applyFont="1" applyFill="1" applyBorder="1" applyAlignment="1">
      <alignment horizontal="right" vertical="center" wrapText="1"/>
    </xf>
    <xf numFmtId="165" fontId="14" fillId="2" borderId="1" xfId="0" applyNumberFormat="1" applyFont="1" applyFill="1" applyBorder="1" applyAlignment="1">
      <alignment horizontal="right" vertical="center" wrapText="1"/>
    </xf>
    <xf numFmtId="10" fontId="14" fillId="2" borderId="1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14" fillId="3" borderId="1" xfId="0" applyNumberFormat="1" applyFont="1" applyFill="1" applyBorder="1" applyAlignment="1">
      <alignment horizontal="right" vertical="center" wrapText="1"/>
    </xf>
    <xf numFmtId="10" fontId="14" fillId="3" borderId="1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right" vertical="center" wrapText="1" readingOrder="1"/>
    </xf>
    <xf numFmtId="165" fontId="9" fillId="0" borderId="2" xfId="0" applyNumberFormat="1" applyFont="1" applyFill="1" applyBorder="1" applyAlignment="1">
      <alignment horizontal="right" vertical="center" wrapText="1"/>
    </xf>
    <xf numFmtId="10" fontId="9" fillId="0" borderId="2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Border="1" applyAlignment="1">
      <alignment horizontal="center" vertical="center" wrapText="1" readingOrder="1"/>
    </xf>
    <xf numFmtId="0" fontId="7" fillId="2" borderId="0" xfId="0" applyNumberFormat="1" applyFont="1" applyFill="1" applyBorder="1" applyAlignment="1">
      <alignment horizontal="left" vertical="center" wrapText="1" readingOrder="1"/>
    </xf>
    <xf numFmtId="164" fontId="3" fillId="2" borderId="0" xfId="0" applyNumberFormat="1" applyFont="1" applyFill="1" applyBorder="1" applyAlignment="1">
      <alignment horizontal="right" vertical="center" wrapText="1" readingOrder="1"/>
    </xf>
    <xf numFmtId="165" fontId="14" fillId="2" borderId="0" xfId="0" applyNumberFormat="1" applyFont="1" applyFill="1" applyBorder="1" applyAlignment="1">
      <alignment horizontal="right" vertical="center" wrapText="1"/>
    </xf>
    <xf numFmtId="10" fontId="14" fillId="2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showGridLines="0" tabSelected="1" topLeftCell="A56" workbookViewId="0">
      <selection activeCell="J71" sqref="J71"/>
    </sheetView>
  </sheetViews>
  <sheetFormatPr baseColWidth="10" defaultRowHeight="15"/>
  <cols>
    <col min="1" max="1" width="4.5703125" customWidth="1"/>
    <col min="2" max="2" width="4.140625" customWidth="1"/>
    <col min="3" max="3" width="4.28515625" customWidth="1"/>
    <col min="4" max="4" width="4.42578125" customWidth="1"/>
    <col min="5" max="5" width="3.5703125" customWidth="1"/>
    <col min="6" max="6" width="5" customWidth="1"/>
    <col min="7" max="7" width="6" customWidth="1"/>
    <col min="8" max="8" width="4.42578125" customWidth="1"/>
    <col min="9" max="9" width="4.5703125" customWidth="1"/>
    <col min="10" max="10" width="27.42578125" customWidth="1"/>
    <col min="11" max="21" width="18.85546875" customWidth="1"/>
    <col min="22" max="22" width="17.7109375" customWidth="1"/>
    <col min="23" max="23" width="8.42578125" customWidth="1"/>
    <col min="24" max="25" width="8" customWidth="1"/>
  </cols>
  <sheetData>
    <row r="1" spans="1:26">
      <c r="A1" s="24" t="s">
        <v>126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6">
      <c r="A2" s="24" t="s">
        <v>127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6">
      <c r="A3" s="24" t="s">
        <v>128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18" t="s">
        <v>134</v>
      </c>
      <c r="X4" s="18"/>
      <c r="Y4" s="18"/>
      <c r="Z4" s="18"/>
    </row>
    <row r="5" spans="1:26" ht="35.1" customHeight="1" thickTop="1" thickBo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112</v>
      </c>
      <c r="P5" s="4" t="s">
        <v>113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5" t="s">
        <v>122</v>
      </c>
      <c r="W5" s="5" t="s">
        <v>123</v>
      </c>
      <c r="X5" s="5" t="s">
        <v>124</v>
      </c>
      <c r="Y5" s="5" t="s">
        <v>125</v>
      </c>
    </row>
    <row r="6" spans="1:26" ht="35.1" customHeight="1" thickTop="1" thickBot="1">
      <c r="A6" s="6" t="s">
        <v>20</v>
      </c>
      <c r="B6" s="6"/>
      <c r="C6" s="6"/>
      <c r="D6" s="6"/>
      <c r="E6" s="6"/>
      <c r="F6" s="6"/>
      <c r="G6" s="6"/>
      <c r="H6" s="6"/>
      <c r="I6" s="6"/>
      <c r="J6" s="11" t="s">
        <v>115</v>
      </c>
      <c r="K6" s="13">
        <f>+K7+K15+K18</f>
        <v>305016997855</v>
      </c>
      <c r="L6" s="13">
        <f t="shared" ref="L6:U6" si="0">+L7+L15+L18</f>
        <v>59858450133.849998</v>
      </c>
      <c r="M6" s="13">
        <f t="shared" si="0"/>
        <v>10453450133.85</v>
      </c>
      <c r="N6" s="13">
        <f t="shared" si="0"/>
        <v>354421997855</v>
      </c>
      <c r="O6" s="13">
        <f t="shared" si="0"/>
        <v>10428742698</v>
      </c>
      <c r="P6" s="13">
        <f t="shared" si="0"/>
        <v>343993255157</v>
      </c>
      <c r="Q6" s="13">
        <f t="shared" si="0"/>
        <v>332999370637.23999</v>
      </c>
      <c r="R6" s="13">
        <f t="shared" si="0"/>
        <v>10825145664.759998</v>
      </c>
      <c r="S6" s="13">
        <f t="shared" si="0"/>
        <v>324916860139.48999</v>
      </c>
      <c r="T6" s="13">
        <f t="shared" si="0"/>
        <v>303406683097.15002</v>
      </c>
      <c r="U6" s="13">
        <f t="shared" si="0"/>
        <v>295994894434.64001</v>
      </c>
      <c r="V6" s="27">
        <f>+P6-S6</f>
        <v>19076395017.51001</v>
      </c>
      <c r="W6" s="28">
        <f>+S6/P6</f>
        <v>0.94454427599516899</v>
      </c>
      <c r="X6" s="28">
        <f>+T6/P6</f>
        <v>0.88201346552179904</v>
      </c>
      <c r="Y6" s="28">
        <f>+U6/P6</f>
        <v>0.86046714578617733</v>
      </c>
    </row>
    <row r="7" spans="1:26" ht="35.1" customHeight="1" thickTop="1" thickBot="1">
      <c r="A7" s="4" t="s">
        <v>20</v>
      </c>
      <c r="B7" s="4">
        <v>1</v>
      </c>
      <c r="C7" s="4"/>
      <c r="D7" s="4"/>
      <c r="E7" s="4"/>
      <c r="F7" s="4"/>
      <c r="G7" s="4"/>
      <c r="H7" s="4"/>
      <c r="I7" s="4"/>
      <c r="J7" s="12" t="s">
        <v>114</v>
      </c>
      <c r="K7" s="16">
        <f>SUM(K8:K14)</f>
        <v>37951130000</v>
      </c>
      <c r="L7" s="16">
        <f t="shared" ref="L7:U7" si="1">SUM(L8:L14)</f>
        <v>8310000000</v>
      </c>
      <c r="M7" s="16">
        <f t="shared" si="1"/>
        <v>4155000000</v>
      </c>
      <c r="N7" s="16">
        <f t="shared" si="1"/>
        <v>42106130000</v>
      </c>
      <c r="O7" s="16">
        <f t="shared" si="1"/>
        <v>406997950</v>
      </c>
      <c r="P7" s="16">
        <f t="shared" si="1"/>
        <v>41699132050</v>
      </c>
      <c r="Q7" s="16">
        <f t="shared" si="1"/>
        <v>41679969404.949997</v>
      </c>
      <c r="R7" s="16">
        <f t="shared" si="1"/>
        <v>19162645.050000001</v>
      </c>
      <c r="S7" s="16">
        <f t="shared" si="1"/>
        <v>37342489080.330002</v>
      </c>
      <c r="T7" s="16">
        <f t="shared" si="1"/>
        <v>35185344155.599998</v>
      </c>
      <c r="U7" s="16">
        <f t="shared" si="1"/>
        <v>35019998158.599998</v>
      </c>
      <c r="V7" s="29">
        <f t="shared" ref="V7:V62" si="2">+P7-S7</f>
        <v>4356642969.6699982</v>
      </c>
      <c r="W7" s="30">
        <f t="shared" ref="W7:W62" si="3">+S7/P7</f>
        <v>0.8955219747872426</v>
      </c>
      <c r="X7" s="30">
        <f t="shared" ref="X7:X62" si="4">+T7/P7</f>
        <v>0.8437908039287354</v>
      </c>
      <c r="Y7" s="30">
        <f t="shared" ref="Y7:Y62" si="5">+U7/P7</f>
        <v>0.8398255895736324</v>
      </c>
    </row>
    <row r="8" spans="1:26" ht="35.1" customHeight="1" thickTop="1" thickBot="1">
      <c r="A8" s="2" t="s">
        <v>20</v>
      </c>
      <c r="B8" s="2" t="s">
        <v>21</v>
      </c>
      <c r="C8" s="2" t="s">
        <v>22</v>
      </c>
      <c r="D8" s="2" t="s">
        <v>21</v>
      </c>
      <c r="E8" s="2" t="s">
        <v>21</v>
      </c>
      <c r="F8" s="2"/>
      <c r="G8" s="2" t="s">
        <v>23</v>
      </c>
      <c r="H8" s="2" t="s">
        <v>24</v>
      </c>
      <c r="I8" s="2" t="s">
        <v>25</v>
      </c>
      <c r="J8" s="3" t="s">
        <v>26</v>
      </c>
      <c r="K8" s="7">
        <v>12135500000</v>
      </c>
      <c r="L8" s="7">
        <v>0</v>
      </c>
      <c r="M8" s="7">
        <v>0</v>
      </c>
      <c r="N8" s="7">
        <v>12135500000</v>
      </c>
      <c r="O8" s="7">
        <v>0</v>
      </c>
      <c r="P8" s="7">
        <f>+N8-O8</f>
        <v>12135500000</v>
      </c>
      <c r="Q8" s="7">
        <v>12135500000</v>
      </c>
      <c r="R8" s="7">
        <v>0</v>
      </c>
      <c r="S8" s="7">
        <v>10985981689.469999</v>
      </c>
      <c r="T8" s="7">
        <v>10985981689.469999</v>
      </c>
      <c r="U8" s="7">
        <v>10985507570.469999</v>
      </c>
      <c r="V8" s="14">
        <f t="shared" si="2"/>
        <v>1149518310.5300007</v>
      </c>
      <c r="W8" s="15">
        <f t="shared" si="3"/>
        <v>0.90527639483086808</v>
      </c>
      <c r="X8" s="15">
        <f t="shared" si="4"/>
        <v>0.90527639483086808</v>
      </c>
      <c r="Y8" s="15">
        <f t="shared" si="5"/>
        <v>0.90523732606567497</v>
      </c>
    </row>
    <row r="9" spans="1:26" ht="35.1" customHeight="1" thickTop="1" thickBot="1">
      <c r="A9" s="2" t="s">
        <v>20</v>
      </c>
      <c r="B9" s="2" t="s">
        <v>21</v>
      </c>
      <c r="C9" s="2" t="s">
        <v>22</v>
      </c>
      <c r="D9" s="2" t="s">
        <v>21</v>
      </c>
      <c r="E9" s="2" t="s">
        <v>27</v>
      </c>
      <c r="F9" s="2"/>
      <c r="G9" s="2" t="s">
        <v>23</v>
      </c>
      <c r="H9" s="2" t="s">
        <v>24</v>
      </c>
      <c r="I9" s="2" t="s">
        <v>25</v>
      </c>
      <c r="J9" s="3" t="s">
        <v>28</v>
      </c>
      <c r="K9" s="7">
        <v>2197300000</v>
      </c>
      <c r="L9" s="7">
        <v>0</v>
      </c>
      <c r="M9" s="7">
        <v>0</v>
      </c>
      <c r="N9" s="7">
        <v>2197300000</v>
      </c>
      <c r="O9" s="7">
        <v>0</v>
      </c>
      <c r="P9" s="7">
        <f t="shared" ref="P9:P61" si="6">+N9-O9</f>
        <v>2197300000</v>
      </c>
      <c r="Q9" s="7">
        <v>2197300000</v>
      </c>
      <c r="R9" s="7">
        <v>0</v>
      </c>
      <c r="S9" s="7">
        <v>2057513893.1900001</v>
      </c>
      <c r="T9" s="7">
        <v>2057513893.1900001</v>
      </c>
      <c r="U9" s="7">
        <v>2057513893.1900001</v>
      </c>
      <c r="V9" s="14">
        <f t="shared" si="2"/>
        <v>139786106.80999994</v>
      </c>
      <c r="W9" s="15">
        <f t="shared" si="3"/>
        <v>0.93638278486779236</v>
      </c>
      <c r="X9" s="15">
        <f t="shared" si="4"/>
        <v>0.93638278486779236</v>
      </c>
      <c r="Y9" s="15">
        <f t="shared" si="5"/>
        <v>0.93638278486779236</v>
      </c>
    </row>
    <row r="10" spans="1:26" ht="35.1" customHeight="1" thickTop="1" thickBot="1">
      <c r="A10" s="2" t="s">
        <v>20</v>
      </c>
      <c r="B10" s="2" t="s">
        <v>21</v>
      </c>
      <c r="C10" s="2" t="s">
        <v>22</v>
      </c>
      <c r="D10" s="2" t="s">
        <v>21</v>
      </c>
      <c r="E10" s="2" t="s">
        <v>29</v>
      </c>
      <c r="F10" s="2"/>
      <c r="G10" s="2" t="s">
        <v>23</v>
      </c>
      <c r="H10" s="2" t="s">
        <v>24</v>
      </c>
      <c r="I10" s="2" t="s">
        <v>25</v>
      </c>
      <c r="J10" s="3" t="s">
        <v>30</v>
      </c>
      <c r="K10" s="7">
        <v>7286600000</v>
      </c>
      <c r="L10" s="7">
        <v>3807383602</v>
      </c>
      <c r="M10" s="7">
        <v>0</v>
      </c>
      <c r="N10" s="7">
        <v>11093983602</v>
      </c>
      <c r="O10" s="7">
        <v>0</v>
      </c>
      <c r="P10" s="7">
        <f t="shared" si="6"/>
        <v>11093983602</v>
      </c>
      <c r="Q10" s="7">
        <v>11093516302.879999</v>
      </c>
      <c r="R10" s="7">
        <v>467299.12</v>
      </c>
      <c r="S10" s="7">
        <v>9480460012.9799995</v>
      </c>
      <c r="T10" s="7">
        <v>9261966981.2900009</v>
      </c>
      <c r="U10" s="7">
        <v>9210432337.2900009</v>
      </c>
      <c r="V10" s="14">
        <f t="shared" si="2"/>
        <v>1613523589.0200005</v>
      </c>
      <c r="W10" s="15">
        <f t="shared" si="3"/>
        <v>0.85455868271437518</v>
      </c>
      <c r="X10" s="15">
        <f t="shared" si="4"/>
        <v>0.83486395090941656</v>
      </c>
      <c r="Y10" s="15">
        <f t="shared" si="5"/>
        <v>0.83021867236486302</v>
      </c>
    </row>
    <row r="11" spans="1:26" ht="35.1" customHeight="1" thickTop="1" thickBot="1">
      <c r="A11" s="2" t="s">
        <v>20</v>
      </c>
      <c r="B11" s="2" t="s">
        <v>21</v>
      </c>
      <c r="C11" s="2" t="s">
        <v>22</v>
      </c>
      <c r="D11" s="2" t="s">
        <v>21</v>
      </c>
      <c r="E11" s="2" t="s">
        <v>31</v>
      </c>
      <c r="F11" s="2"/>
      <c r="G11" s="2" t="s">
        <v>23</v>
      </c>
      <c r="H11" s="2" t="s">
        <v>24</v>
      </c>
      <c r="I11" s="2" t="s">
        <v>25</v>
      </c>
      <c r="J11" s="3" t="s">
        <v>32</v>
      </c>
      <c r="K11" s="7">
        <v>0</v>
      </c>
      <c r="L11" s="7">
        <v>4155000000</v>
      </c>
      <c r="M11" s="7">
        <v>4155000000</v>
      </c>
      <c r="N11" s="7">
        <v>0</v>
      </c>
      <c r="O11" s="7">
        <v>0</v>
      </c>
      <c r="P11" s="7">
        <f t="shared" si="6"/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14">
        <f t="shared" si="2"/>
        <v>0</v>
      </c>
      <c r="W11" s="15">
        <v>0</v>
      </c>
      <c r="X11" s="15">
        <v>0</v>
      </c>
      <c r="Y11" s="15">
        <v>0</v>
      </c>
    </row>
    <row r="12" spans="1:26" ht="35.1" customHeight="1" thickTop="1" thickBot="1">
      <c r="A12" s="2" t="s">
        <v>20</v>
      </c>
      <c r="B12" s="2" t="s">
        <v>21</v>
      </c>
      <c r="C12" s="2" t="s">
        <v>22</v>
      </c>
      <c r="D12" s="2" t="s">
        <v>21</v>
      </c>
      <c r="E12" s="2" t="s">
        <v>33</v>
      </c>
      <c r="F12" s="2"/>
      <c r="G12" s="2" t="s">
        <v>23</v>
      </c>
      <c r="H12" s="2" t="s">
        <v>24</v>
      </c>
      <c r="I12" s="2" t="s">
        <v>25</v>
      </c>
      <c r="J12" s="3" t="s">
        <v>34</v>
      </c>
      <c r="K12" s="7">
        <v>552400000</v>
      </c>
      <c r="L12" s="7">
        <v>0</v>
      </c>
      <c r="M12" s="7">
        <v>0</v>
      </c>
      <c r="N12" s="7">
        <v>552400000</v>
      </c>
      <c r="O12" s="7">
        <v>0</v>
      </c>
      <c r="P12" s="7">
        <f t="shared" si="6"/>
        <v>552400000</v>
      </c>
      <c r="Q12" s="7">
        <v>552400000</v>
      </c>
      <c r="R12" s="7">
        <v>0</v>
      </c>
      <c r="S12" s="7">
        <v>420883883.62</v>
      </c>
      <c r="T12" s="7">
        <v>420883883.62</v>
      </c>
      <c r="U12" s="7">
        <v>420883883.62</v>
      </c>
      <c r="V12" s="14">
        <f t="shared" si="2"/>
        <v>131516116.38</v>
      </c>
      <c r="W12" s="15">
        <f t="shared" si="3"/>
        <v>0.76191868866763213</v>
      </c>
      <c r="X12" s="15">
        <f t="shared" si="4"/>
        <v>0.76191868866763213</v>
      </c>
      <c r="Y12" s="15">
        <f t="shared" si="5"/>
        <v>0.76191868866763213</v>
      </c>
    </row>
    <row r="13" spans="1:26" ht="35.1" customHeight="1" thickTop="1" thickBot="1">
      <c r="A13" s="2" t="s">
        <v>20</v>
      </c>
      <c r="B13" s="2" t="s">
        <v>21</v>
      </c>
      <c r="C13" s="2" t="s">
        <v>22</v>
      </c>
      <c r="D13" s="2" t="s">
        <v>35</v>
      </c>
      <c r="E13" s="2"/>
      <c r="F13" s="2"/>
      <c r="G13" s="2" t="s">
        <v>23</v>
      </c>
      <c r="H13" s="2" t="s">
        <v>24</v>
      </c>
      <c r="I13" s="2" t="s">
        <v>25</v>
      </c>
      <c r="J13" s="3" t="s">
        <v>36</v>
      </c>
      <c r="K13" s="7">
        <v>9786330000</v>
      </c>
      <c r="L13" s="7">
        <v>0</v>
      </c>
      <c r="M13" s="7">
        <v>0</v>
      </c>
      <c r="N13" s="7">
        <v>9786330000</v>
      </c>
      <c r="O13" s="7">
        <v>406997950</v>
      </c>
      <c r="P13" s="7">
        <f t="shared" si="6"/>
        <v>9379332050</v>
      </c>
      <c r="Q13" s="7">
        <v>9360636704.0699997</v>
      </c>
      <c r="R13" s="7">
        <v>18695345.93</v>
      </c>
      <c r="S13" s="7">
        <v>8715555752.0699997</v>
      </c>
      <c r="T13" s="7">
        <v>6776903859.0299997</v>
      </c>
      <c r="U13" s="7">
        <v>6663566625.0299997</v>
      </c>
      <c r="V13" s="14">
        <f t="shared" si="2"/>
        <v>663776297.93000031</v>
      </c>
      <c r="W13" s="15">
        <f t="shared" si="3"/>
        <v>0.92922989671423351</v>
      </c>
      <c r="X13" s="15">
        <f t="shared" si="4"/>
        <v>0.72253587173406442</v>
      </c>
      <c r="Y13" s="15">
        <f t="shared" si="5"/>
        <v>0.710452150484426</v>
      </c>
    </row>
    <row r="14" spans="1:26" ht="35.1" customHeight="1" thickTop="1" thickBot="1">
      <c r="A14" s="2" t="s">
        <v>20</v>
      </c>
      <c r="B14" s="2" t="s">
        <v>21</v>
      </c>
      <c r="C14" s="2" t="s">
        <v>22</v>
      </c>
      <c r="D14" s="2" t="s">
        <v>29</v>
      </c>
      <c r="E14" s="2"/>
      <c r="F14" s="2"/>
      <c r="G14" s="2" t="s">
        <v>23</v>
      </c>
      <c r="H14" s="2" t="s">
        <v>24</v>
      </c>
      <c r="I14" s="2" t="s">
        <v>25</v>
      </c>
      <c r="J14" s="3" t="s">
        <v>37</v>
      </c>
      <c r="K14" s="7">
        <v>5993000000</v>
      </c>
      <c r="L14" s="7">
        <v>347616398</v>
      </c>
      <c r="M14" s="7">
        <v>0</v>
      </c>
      <c r="N14" s="7">
        <v>6340616398</v>
      </c>
      <c r="O14" s="7">
        <v>0</v>
      </c>
      <c r="P14" s="7">
        <f t="shared" si="6"/>
        <v>6340616398</v>
      </c>
      <c r="Q14" s="7">
        <v>6340616398</v>
      </c>
      <c r="R14" s="7">
        <v>0</v>
      </c>
      <c r="S14" s="7">
        <v>5682093849</v>
      </c>
      <c r="T14" s="7">
        <v>5682093849</v>
      </c>
      <c r="U14" s="7">
        <v>5682093849</v>
      </c>
      <c r="V14" s="14">
        <f t="shared" si="2"/>
        <v>658522549</v>
      </c>
      <c r="W14" s="15">
        <f t="shared" si="3"/>
        <v>0.89614218749967023</v>
      </c>
      <c r="X14" s="15">
        <f t="shared" si="4"/>
        <v>0.89614218749967023</v>
      </c>
      <c r="Y14" s="15">
        <f t="shared" si="5"/>
        <v>0.89614218749967023</v>
      </c>
    </row>
    <row r="15" spans="1:26" ht="35.1" customHeight="1" thickTop="1" thickBot="1">
      <c r="A15" s="4" t="s">
        <v>20</v>
      </c>
      <c r="B15" s="4">
        <v>2</v>
      </c>
      <c r="C15" s="4"/>
      <c r="D15" s="4"/>
      <c r="E15" s="4"/>
      <c r="F15" s="4"/>
      <c r="G15" s="4"/>
      <c r="H15" s="4"/>
      <c r="I15" s="4"/>
      <c r="J15" s="12" t="s">
        <v>116</v>
      </c>
      <c r="K15" s="16">
        <f>+K16+K17</f>
        <v>13052129000</v>
      </c>
      <c r="L15" s="16">
        <f t="shared" ref="L15:U15" si="7">+L16+L17</f>
        <v>6000000000</v>
      </c>
      <c r="M15" s="16">
        <f t="shared" si="7"/>
        <v>0</v>
      </c>
      <c r="N15" s="16">
        <f t="shared" si="7"/>
        <v>19052129000</v>
      </c>
      <c r="O15" s="16">
        <f t="shared" si="7"/>
        <v>0</v>
      </c>
      <c r="P15" s="16">
        <f t="shared" si="7"/>
        <v>19052129000</v>
      </c>
      <c r="Q15" s="16">
        <f t="shared" si="7"/>
        <v>18680855494.620003</v>
      </c>
      <c r="R15" s="16">
        <f t="shared" si="7"/>
        <v>371273505.38</v>
      </c>
      <c r="S15" s="16">
        <f t="shared" si="7"/>
        <v>18366989559.599998</v>
      </c>
      <c r="T15" s="16">
        <f t="shared" si="7"/>
        <v>16494766423.889999</v>
      </c>
      <c r="U15" s="16">
        <f t="shared" si="7"/>
        <v>16000587342.379999</v>
      </c>
      <c r="V15" s="29">
        <f t="shared" si="2"/>
        <v>685139440.40000153</v>
      </c>
      <c r="W15" s="30">
        <f t="shared" si="3"/>
        <v>0.96403869402731834</v>
      </c>
      <c r="X15" s="30">
        <f t="shared" si="4"/>
        <v>0.86577024666849567</v>
      </c>
      <c r="Y15" s="30">
        <f t="shared" si="5"/>
        <v>0.83983198635596046</v>
      </c>
    </row>
    <row r="16" spans="1:26" ht="35.1" customHeight="1" thickTop="1" thickBot="1">
      <c r="A16" s="2" t="s">
        <v>20</v>
      </c>
      <c r="B16" s="2" t="s">
        <v>35</v>
      </c>
      <c r="C16" s="2" t="s">
        <v>22</v>
      </c>
      <c r="D16" s="2" t="s">
        <v>38</v>
      </c>
      <c r="E16" s="2"/>
      <c r="F16" s="2"/>
      <c r="G16" s="2" t="s">
        <v>23</v>
      </c>
      <c r="H16" s="2" t="s">
        <v>24</v>
      </c>
      <c r="I16" s="2" t="s">
        <v>25</v>
      </c>
      <c r="J16" s="3" t="s">
        <v>39</v>
      </c>
      <c r="K16" s="7">
        <v>698500000</v>
      </c>
      <c r="L16" s="7">
        <v>6000000000</v>
      </c>
      <c r="M16" s="7">
        <v>0</v>
      </c>
      <c r="N16" s="7">
        <v>6698500000</v>
      </c>
      <c r="O16" s="7">
        <v>0</v>
      </c>
      <c r="P16" s="7">
        <f t="shared" si="6"/>
        <v>6698500000</v>
      </c>
      <c r="Q16" s="7">
        <v>6374865045</v>
      </c>
      <c r="R16" s="7">
        <v>323634955</v>
      </c>
      <c r="S16" s="7">
        <v>6374865045</v>
      </c>
      <c r="T16" s="7">
        <v>6373309245</v>
      </c>
      <c r="U16" s="7">
        <v>6373309245</v>
      </c>
      <c r="V16" s="14">
        <f t="shared" si="2"/>
        <v>323634955</v>
      </c>
      <c r="W16" s="15">
        <f t="shared" si="3"/>
        <v>0.95168545868478016</v>
      </c>
      <c r="X16" s="15">
        <f t="shared" si="4"/>
        <v>0.95145319773083525</v>
      </c>
      <c r="Y16" s="15">
        <f t="shared" si="5"/>
        <v>0.95145319773083525</v>
      </c>
    </row>
    <row r="17" spans="1:25" ht="35.1" customHeight="1" thickTop="1" thickBot="1">
      <c r="A17" s="2" t="s">
        <v>20</v>
      </c>
      <c r="B17" s="2" t="s">
        <v>35</v>
      </c>
      <c r="C17" s="2" t="s">
        <v>22</v>
      </c>
      <c r="D17" s="2" t="s">
        <v>27</v>
      </c>
      <c r="E17" s="2"/>
      <c r="F17" s="2"/>
      <c r="G17" s="2" t="s">
        <v>23</v>
      </c>
      <c r="H17" s="2" t="s">
        <v>24</v>
      </c>
      <c r="I17" s="2" t="s">
        <v>25</v>
      </c>
      <c r="J17" s="3" t="s">
        <v>40</v>
      </c>
      <c r="K17" s="7">
        <v>12353629000</v>
      </c>
      <c r="L17" s="7">
        <v>0</v>
      </c>
      <c r="M17" s="7">
        <v>0</v>
      </c>
      <c r="N17" s="7">
        <v>12353629000</v>
      </c>
      <c r="O17" s="7">
        <v>0</v>
      </c>
      <c r="P17" s="7">
        <f t="shared" si="6"/>
        <v>12353629000</v>
      </c>
      <c r="Q17" s="7">
        <v>12305990449.620001</v>
      </c>
      <c r="R17" s="7">
        <v>47638550.380000003</v>
      </c>
      <c r="S17" s="7">
        <v>11992124514.6</v>
      </c>
      <c r="T17" s="7">
        <v>10121457178.889999</v>
      </c>
      <c r="U17" s="7">
        <v>9627278097.3799992</v>
      </c>
      <c r="V17" s="14">
        <f t="shared" si="2"/>
        <v>361504485.39999962</v>
      </c>
      <c r="W17" s="15">
        <f t="shared" si="3"/>
        <v>0.97073698057469593</v>
      </c>
      <c r="X17" s="15">
        <f t="shared" si="4"/>
        <v>0.81931043735326681</v>
      </c>
      <c r="Y17" s="15">
        <f t="shared" si="5"/>
        <v>0.77930769147915957</v>
      </c>
    </row>
    <row r="18" spans="1:25" ht="35.1" customHeight="1" thickTop="1" thickBot="1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12" t="s">
        <v>118</v>
      </c>
      <c r="K18" s="16">
        <f>+K19+K33</f>
        <v>254013738855</v>
      </c>
      <c r="L18" s="16">
        <f t="shared" ref="L18:U18" si="8">+L19+L33</f>
        <v>45548450133.849998</v>
      </c>
      <c r="M18" s="16">
        <f t="shared" si="8"/>
        <v>6298450133.8500004</v>
      </c>
      <c r="N18" s="16">
        <f t="shared" si="8"/>
        <v>293263738855</v>
      </c>
      <c r="O18" s="16">
        <f t="shared" si="8"/>
        <v>10021744748</v>
      </c>
      <c r="P18" s="16">
        <f t="shared" si="8"/>
        <v>283241994107</v>
      </c>
      <c r="Q18" s="16">
        <f t="shared" si="8"/>
        <v>272638545737.66998</v>
      </c>
      <c r="R18" s="16">
        <f t="shared" si="8"/>
        <v>10434709514.329998</v>
      </c>
      <c r="S18" s="16">
        <f t="shared" si="8"/>
        <v>269207381499.56</v>
      </c>
      <c r="T18" s="16">
        <f t="shared" si="8"/>
        <v>251726572517.66</v>
      </c>
      <c r="U18" s="16">
        <f t="shared" si="8"/>
        <v>244974308933.66</v>
      </c>
      <c r="V18" s="29">
        <f t="shared" si="2"/>
        <v>14034612607.440002</v>
      </c>
      <c r="W18" s="30">
        <f t="shared" si="3"/>
        <v>0.95045009956349136</v>
      </c>
      <c r="X18" s="30">
        <f t="shared" si="4"/>
        <v>0.88873323078838917</v>
      </c>
      <c r="Y18" s="30">
        <f t="shared" si="5"/>
        <v>0.86489402712338037</v>
      </c>
    </row>
    <row r="19" spans="1:25" ht="35.1" customHeight="1" thickTop="1" thickBot="1">
      <c r="A19" s="31" t="s">
        <v>20</v>
      </c>
      <c r="B19" s="31">
        <v>3</v>
      </c>
      <c r="C19" s="31"/>
      <c r="D19" s="31"/>
      <c r="E19" s="31"/>
      <c r="F19" s="31"/>
      <c r="G19" s="31"/>
      <c r="H19" s="31"/>
      <c r="I19" s="31"/>
      <c r="J19" s="32" t="s">
        <v>117</v>
      </c>
      <c r="K19" s="33">
        <f>SUM(K20:K32)</f>
        <v>48426938855</v>
      </c>
      <c r="L19" s="33">
        <f t="shared" ref="L19:U19" si="9">SUM(L20:L32)</f>
        <v>45548450133.849998</v>
      </c>
      <c r="M19" s="33">
        <f t="shared" si="9"/>
        <v>4298450133.8500004</v>
      </c>
      <c r="N19" s="33">
        <f t="shared" si="9"/>
        <v>89676938855</v>
      </c>
      <c r="O19" s="33">
        <f t="shared" si="9"/>
        <v>4458431787</v>
      </c>
      <c r="P19" s="33">
        <f t="shared" si="9"/>
        <v>85218507068</v>
      </c>
      <c r="Q19" s="33">
        <f t="shared" si="9"/>
        <v>74615058698.669998</v>
      </c>
      <c r="R19" s="33">
        <f t="shared" si="9"/>
        <v>10434709514.329998</v>
      </c>
      <c r="S19" s="33">
        <f t="shared" si="9"/>
        <v>71183894460.559998</v>
      </c>
      <c r="T19" s="33">
        <f t="shared" si="9"/>
        <v>70790083839.559998</v>
      </c>
      <c r="U19" s="33">
        <f t="shared" si="9"/>
        <v>70789965678.559998</v>
      </c>
      <c r="V19" s="34">
        <f t="shared" si="2"/>
        <v>14034612607.440002</v>
      </c>
      <c r="W19" s="35">
        <f t="shared" si="3"/>
        <v>0.83531027366812349</v>
      </c>
      <c r="X19" s="35">
        <f t="shared" si="4"/>
        <v>0.83068908709082567</v>
      </c>
      <c r="Y19" s="35">
        <f t="shared" si="5"/>
        <v>0.83068770052581697</v>
      </c>
    </row>
    <row r="20" spans="1:25" ht="35.1" customHeight="1" thickTop="1" thickBot="1">
      <c r="A20" s="2" t="s">
        <v>20</v>
      </c>
      <c r="B20" s="2" t="s">
        <v>38</v>
      </c>
      <c r="C20" s="2" t="s">
        <v>35</v>
      </c>
      <c r="D20" s="2" t="s">
        <v>21</v>
      </c>
      <c r="E20" s="2" t="s">
        <v>21</v>
      </c>
      <c r="F20" s="2"/>
      <c r="G20" s="2" t="s">
        <v>23</v>
      </c>
      <c r="H20" s="2" t="s">
        <v>41</v>
      </c>
      <c r="I20" s="2" t="s">
        <v>42</v>
      </c>
      <c r="J20" s="3" t="s">
        <v>43</v>
      </c>
      <c r="K20" s="7">
        <v>829400000</v>
      </c>
      <c r="L20" s="7">
        <v>0</v>
      </c>
      <c r="M20" s="7">
        <v>0</v>
      </c>
      <c r="N20" s="7">
        <v>829400000</v>
      </c>
      <c r="O20" s="7">
        <v>0</v>
      </c>
      <c r="P20" s="7">
        <f t="shared" si="6"/>
        <v>829400000</v>
      </c>
      <c r="Q20" s="7">
        <v>714167376</v>
      </c>
      <c r="R20" s="7">
        <v>115232624</v>
      </c>
      <c r="S20" s="7">
        <v>714167376</v>
      </c>
      <c r="T20" s="7">
        <v>714167376</v>
      </c>
      <c r="U20" s="7">
        <v>714167376</v>
      </c>
      <c r="V20" s="14">
        <f t="shared" si="2"/>
        <v>115232624</v>
      </c>
      <c r="W20" s="15">
        <f t="shared" si="3"/>
        <v>0.86106507836990598</v>
      </c>
      <c r="X20" s="15">
        <f t="shared" si="4"/>
        <v>0.86106507836990598</v>
      </c>
      <c r="Y20" s="15">
        <f t="shared" si="5"/>
        <v>0.86106507836990598</v>
      </c>
    </row>
    <row r="21" spans="1:25" ht="57" customHeight="1" thickTop="1" thickBot="1">
      <c r="A21" s="2" t="s">
        <v>20</v>
      </c>
      <c r="B21" s="2" t="s">
        <v>38</v>
      </c>
      <c r="C21" s="2" t="s">
        <v>27</v>
      </c>
      <c r="D21" s="2" t="s">
        <v>21</v>
      </c>
      <c r="E21" s="2" t="s">
        <v>44</v>
      </c>
      <c r="F21" s="2"/>
      <c r="G21" s="2" t="s">
        <v>23</v>
      </c>
      <c r="H21" s="2" t="s">
        <v>24</v>
      </c>
      <c r="I21" s="2" t="s">
        <v>25</v>
      </c>
      <c r="J21" s="3" t="s">
        <v>45</v>
      </c>
      <c r="K21" s="7">
        <v>50700000</v>
      </c>
      <c r="L21" s="7">
        <v>0</v>
      </c>
      <c r="M21" s="7">
        <v>0</v>
      </c>
      <c r="N21" s="7">
        <v>50700000</v>
      </c>
      <c r="O21" s="7">
        <v>0</v>
      </c>
      <c r="P21" s="7">
        <f t="shared" si="6"/>
        <v>50700000</v>
      </c>
      <c r="Q21" s="7">
        <v>50700000</v>
      </c>
      <c r="R21" s="7">
        <v>0</v>
      </c>
      <c r="S21" s="7">
        <v>50700000</v>
      </c>
      <c r="T21" s="7">
        <v>0</v>
      </c>
      <c r="U21" s="7">
        <v>0</v>
      </c>
      <c r="V21" s="14">
        <f t="shared" si="2"/>
        <v>0</v>
      </c>
      <c r="W21" s="15">
        <f t="shared" si="3"/>
        <v>1</v>
      </c>
      <c r="X21" s="15">
        <f t="shared" si="4"/>
        <v>0</v>
      </c>
      <c r="Y21" s="15">
        <f t="shared" si="5"/>
        <v>0</v>
      </c>
    </row>
    <row r="22" spans="1:25" ht="35.1" customHeight="1" thickTop="1" thickBot="1">
      <c r="A22" s="2" t="s">
        <v>20</v>
      </c>
      <c r="B22" s="2" t="s">
        <v>38</v>
      </c>
      <c r="C22" s="2" t="s">
        <v>27</v>
      </c>
      <c r="D22" s="2" t="s">
        <v>21</v>
      </c>
      <c r="E22" s="2" t="s">
        <v>46</v>
      </c>
      <c r="F22" s="2"/>
      <c r="G22" s="2" t="s">
        <v>23</v>
      </c>
      <c r="H22" s="2" t="s">
        <v>24</v>
      </c>
      <c r="I22" s="2" t="s">
        <v>25</v>
      </c>
      <c r="J22" s="3" t="s">
        <v>47</v>
      </c>
      <c r="K22" s="7">
        <v>1000200000</v>
      </c>
      <c r="L22" s="7">
        <v>0</v>
      </c>
      <c r="M22" s="7">
        <v>0</v>
      </c>
      <c r="N22" s="7">
        <v>1000200000</v>
      </c>
      <c r="O22" s="7">
        <v>0</v>
      </c>
      <c r="P22" s="7">
        <f t="shared" si="6"/>
        <v>1000200000</v>
      </c>
      <c r="Q22" s="7">
        <v>1000200000</v>
      </c>
      <c r="R22" s="7">
        <v>0</v>
      </c>
      <c r="S22" s="7">
        <v>1000200000</v>
      </c>
      <c r="T22" s="7">
        <v>1000200000</v>
      </c>
      <c r="U22" s="7">
        <v>1000200000</v>
      </c>
      <c r="V22" s="14">
        <f t="shared" si="2"/>
        <v>0</v>
      </c>
      <c r="W22" s="15">
        <f t="shared" si="3"/>
        <v>1</v>
      </c>
      <c r="X22" s="15">
        <f t="shared" si="4"/>
        <v>1</v>
      </c>
      <c r="Y22" s="15">
        <f t="shared" si="5"/>
        <v>1</v>
      </c>
    </row>
    <row r="23" spans="1:25" ht="35.1" customHeight="1" thickTop="1" thickBot="1">
      <c r="A23" s="2" t="s">
        <v>20</v>
      </c>
      <c r="B23" s="2" t="s">
        <v>38</v>
      </c>
      <c r="C23" s="2" t="s">
        <v>27</v>
      </c>
      <c r="D23" s="2" t="s">
        <v>21</v>
      </c>
      <c r="E23" s="2" t="s">
        <v>48</v>
      </c>
      <c r="F23" s="2"/>
      <c r="G23" s="2" t="s">
        <v>23</v>
      </c>
      <c r="H23" s="2" t="s">
        <v>24</v>
      </c>
      <c r="I23" s="2" t="s">
        <v>25</v>
      </c>
      <c r="J23" s="3" t="s">
        <v>49</v>
      </c>
      <c r="K23" s="7">
        <v>174900000</v>
      </c>
      <c r="L23" s="7">
        <v>0</v>
      </c>
      <c r="M23" s="7">
        <v>0</v>
      </c>
      <c r="N23" s="7">
        <v>174900000</v>
      </c>
      <c r="O23" s="7">
        <v>0</v>
      </c>
      <c r="P23" s="7">
        <f t="shared" si="6"/>
        <v>174900000</v>
      </c>
      <c r="Q23" s="7">
        <v>174900000</v>
      </c>
      <c r="R23" s="7">
        <v>0</v>
      </c>
      <c r="S23" s="7">
        <v>174900000</v>
      </c>
      <c r="T23" s="7">
        <v>174900000</v>
      </c>
      <c r="U23" s="7">
        <v>174900000</v>
      </c>
      <c r="V23" s="14">
        <f t="shared" si="2"/>
        <v>0</v>
      </c>
      <c r="W23" s="15">
        <f t="shared" si="3"/>
        <v>1</v>
      </c>
      <c r="X23" s="15">
        <f t="shared" si="4"/>
        <v>1</v>
      </c>
      <c r="Y23" s="15">
        <f t="shared" si="5"/>
        <v>1</v>
      </c>
    </row>
    <row r="24" spans="1:25" ht="35.1" customHeight="1" thickTop="1" thickBot="1">
      <c r="A24" s="2" t="s">
        <v>20</v>
      </c>
      <c r="B24" s="2" t="s">
        <v>38</v>
      </c>
      <c r="C24" s="2" t="s">
        <v>27</v>
      </c>
      <c r="D24" s="2" t="s">
        <v>21</v>
      </c>
      <c r="E24" s="2" t="s">
        <v>50</v>
      </c>
      <c r="F24" s="2"/>
      <c r="G24" s="2" t="s">
        <v>23</v>
      </c>
      <c r="H24" s="2" t="s">
        <v>24</v>
      </c>
      <c r="I24" s="2" t="s">
        <v>25</v>
      </c>
      <c r="J24" s="3" t="s">
        <v>51</v>
      </c>
      <c r="K24" s="7">
        <v>5051800000</v>
      </c>
      <c r="L24" s="7">
        <v>0</v>
      </c>
      <c r="M24" s="7">
        <v>0</v>
      </c>
      <c r="N24" s="7">
        <v>5051800000</v>
      </c>
      <c r="O24" s="7">
        <v>0</v>
      </c>
      <c r="P24" s="7">
        <f t="shared" si="6"/>
        <v>5051800000</v>
      </c>
      <c r="Q24" s="7">
        <v>5051800000</v>
      </c>
      <c r="R24" s="7">
        <v>0</v>
      </c>
      <c r="S24" s="7">
        <v>5051800000</v>
      </c>
      <c r="T24" s="7">
        <v>5051800000</v>
      </c>
      <c r="U24" s="7">
        <v>5051800000</v>
      </c>
      <c r="V24" s="14">
        <f t="shared" si="2"/>
        <v>0</v>
      </c>
      <c r="W24" s="15">
        <f t="shared" si="3"/>
        <v>1</v>
      </c>
      <c r="X24" s="15">
        <f t="shared" si="4"/>
        <v>1</v>
      </c>
      <c r="Y24" s="15">
        <f t="shared" si="5"/>
        <v>1</v>
      </c>
    </row>
    <row r="25" spans="1:25" ht="35.1" customHeight="1" thickTop="1" thickBot="1">
      <c r="A25" s="2" t="s">
        <v>20</v>
      </c>
      <c r="B25" s="2" t="s">
        <v>38</v>
      </c>
      <c r="C25" s="2" t="s">
        <v>27</v>
      </c>
      <c r="D25" s="2" t="s">
        <v>21</v>
      </c>
      <c r="E25" s="2" t="s">
        <v>52</v>
      </c>
      <c r="F25" s="2"/>
      <c r="G25" s="2" t="s">
        <v>23</v>
      </c>
      <c r="H25" s="2" t="s">
        <v>24</v>
      </c>
      <c r="I25" s="2" t="s">
        <v>25</v>
      </c>
      <c r="J25" s="3" t="s">
        <v>53</v>
      </c>
      <c r="K25" s="7">
        <v>1046700000</v>
      </c>
      <c r="L25" s="7">
        <v>0</v>
      </c>
      <c r="M25" s="7">
        <v>0</v>
      </c>
      <c r="N25" s="7">
        <v>1046700000</v>
      </c>
      <c r="O25" s="7">
        <v>0</v>
      </c>
      <c r="P25" s="7">
        <f t="shared" si="6"/>
        <v>1046700000</v>
      </c>
      <c r="Q25" s="7">
        <v>1046700000</v>
      </c>
      <c r="R25" s="7">
        <v>0</v>
      </c>
      <c r="S25" s="7">
        <v>1046700000</v>
      </c>
      <c r="T25" s="7">
        <v>1046700000</v>
      </c>
      <c r="U25" s="7">
        <v>1046700000</v>
      </c>
      <c r="V25" s="14">
        <f t="shared" si="2"/>
        <v>0</v>
      </c>
      <c r="W25" s="15">
        <f t="shared" si="3"/>
        <v>1</v>
      </c>
      <c r="X25" s="15">
        <f t="shared" si="4"/>
        <v>1</v>
      </c>
      <c r="Y25" s="15">
        <f t="shared" si="5"/>
        <v>1</v>
      </c>
    </row>
    <row r="26" spans="1:25" ht="35.1" customHeight="1" thickTop="1" thickBot="1">
      <c r="A26" s="2" t="s">
        <v>20</v>
      </c>
      <c r="B26" s="2" t="s">
        <v>38</v>
      </c>
      <c r="C26" s="2" t="s">
        <v>29</v>
      </c>
      <c r="D26" s="2" t="s">
        <v>21</v>
      </c>
      <c r="E26" s="2" t="s">
        <v>29</v>
      </c>
      <c r="F26" s="2"/>
      <c r="G26" s="2" t="s">
        <v>23</v>
      </c>
      <c r="H26" s="2" t="s">
        <v>24</v>
      </c>
      <c r="I26" s="2" t="s">
        <v>25</v>
      </c>
      <c r="J26" s="3" t="s">
        <v>54</v>
      </c>
      <c r="K26" s="7">
        <v>3203600000</v>
      </c>
      <c r="L26" s="7">
        <v>0</v>
      </c>
      <c r="M26" s="7">
        <v>298450133.85000002</v>
      </c>
      <c r="N26" s="7">
        <v>2905149866.1500001</v>
      </c>
      <c r="O26" s="7">
        <v>432981787</v>
      </c>
      <c r="P26" s="7">
        <f t="shared" si="6"/>
        <v>2472168079.1500001</v>
      </c>
      <c r="Q26" s="7">
        <v>1599060316</v>
      </c>
      <c r="R26" s="7">
        <v>873107763.14999998</v>
      </c>
      <c r="S26" s="7">
        <v>1411399316</v>
      </c>
      <c r="T26" s="7">
        <v>1392175316</v>
      </c>
      <c r="U26" s="7">
        <v>1392175316</v>
      </c>
      <c r="V26" s="14">
        <f t="shared" si="2"/>
        <v>1060768763.1500001</v>
      </c>
      <c r="W26" s="15">
        <f t="shared" si="3"/>
        <v>0.57091559748853249</v>
      </c>
      <c r="X26" s="15">
        <f t="shared" si="4"/>
        <v>0.56313942718598187</v>
      </c>
      <c r="Y26" s="15">
        <f t="shared" si="5"/>
        <v>0.56313942718598187</v>
      </c>
    </row>
    <row r="27" spans="1:25" ht="35.1" customHeight="1" thickTop="1" thickBot="1">
      <c r="A27" s="2" t="s">
        <v>20</v>
      </c>
      <c r="B27" s="2" t="s">
        <v>38</v>
      </c>
      <c r="C27" s="2" t="s">
        <v>29</v>
      </c>
      <c r="D27" s="2" t="s">
        <v>21</v>
      </c>
      <c r="E27" s="2" t="s">
        <v>31</v>
      </c>
      <c r="F27" s="2"/>
      <c r="G27" s="2" t="s">
        <v>23</v>
      </c>
      <c r="H27" s="2" t="s">
        <v>24</v>
      </c>
      <c r="I27" s="2" t="s">
        <v>25</v>
      </c>
      <c r="J27" s="3" t="s">
        <v>55</v>
      </c>
      <c r="K27" s="7">
        <v>254500000</v>
      </c>
      <c r="L27" s="7">
        <v>0</v>
      </c>
      <c r="M27" s="7">
        <v>0</v>
      </c>
      <c r="N27" s="7">
        <v>254500000</v>
      </c>
      <c r="O27" s="7">
        <v>25450000</v>
      </c>
      <c r="P27" s="7">
        <f t="shared" si="6"/>
        <v>229050000</v>
      </c>
      <c r="Q27" s="7">
        <v>102383146.5</v>
      </c>
      <c r="R27" s="7">
        <v>126666853.5</v>
      </c>
      <c r="S27" s="7">
        <v>101082924.5</v>
      </c>
      <c r="T27" s="7">
        <v>101082924.5</v>
      </c>
      <c r="U27" s="7">
        <v>100964763.5</v>
      </c>
      <c r="V27" s="14">
        <f t="shared" si="2"/>
        <v>127967075.5</v>
      </c>
      <c r="W27" s="15">
        <f t="shared" si="3"/>
        <v>0.44131379393145603</v>
      </c>
      <c r="X27" s="15">
        <f t="shared" si="4"/>
        <v>0.44131379393145603</v>
      </c>
      <c r="Y27" s="15">
        <f t="shared" si="5"/>
        <v>0.4407979196681947</v>
      </c>
    </row>
    <row r="28" spans="1:25" ht="35.1" customHeight="1" thickTop="1" thickBot="1">
      <c r="A28" s="2" t="s">
        <v>20</v>
      </c>
      <c r="B28" s="2" t="s">
        <v>38</v>
      </c>
      <c r="C28" s="2" t="s">
        <v>29</v>
      </c>
      <c r="D28" s="2" t="s">
        <v>21</v>
      </c>
      <c r="E28" s="2" t="s">
        <v>56</v>
      </c>
      <c r="F28" s="2"/>
      <c r="G28" s="2" t="s">
        <v>23</v>
      </c>
      <c r="H28" s="2" t="s">
        <v>24</v>
      </c>
      <c r="I28" s="2" t="s">
        <v>25</v>
      </c>
      <c r="J28" s="3" t="s">
        <v>57</v>
      </c>
      <c r="K28" s="7">
        <v>28532500000</v>
      </c>
      <c r="L28" s="7">
        <v>0</v>
      </c>
      <c r="M28" s="7">
        <v>0</v>
      </c>
      <c r="N28" s="7">
        <v>28532500000</v>
      </c>
      <c r="O28" s="7">
        <v>0</v>
      </c>
      <c r="P28" s="7">
        <f t="shared" si="6"/>
        <v>28532500000</v>
      </c>
      <c r="Q28" s="7">
        <v>24743025273.41</v>
      </c>
      <c r="R28" s="7">
        <v>3789474726.5900002</v>
      </c>
      <c r="S28" s="7">
        <v>24030056478.049999</v>
      </c>
      <c r="T28" s="7">
        <v>23714451069.049999</v>
      </c>
      <c r="U28" s="7">
        <v>23714451069.049999</v>
      </c>
      <c r="V28" s="14">
        <f t="shared" si="2"/>
        <v>4502443521.9500008</v>
      </c>
      <c r="W28" s="15">
        <f t="shared" si="3"/>
        <v>0.84219947351441338</v>
      </c>
      <c r="X28" s="15">
        <f t="shared" si="4"/>
        <v>0.83113821323227899</v>
      </c>
      <c r="Y28" s="15">
        <f t="shared" si="5"/>
        <v>0.83113821323227899</v>
      </c>
    </row>
    <row r="29" spans="1:25" ht="35.1" customHeight="1" thickTop="1" thickBot="1">
      <c r="A29" s="2" t="s">
        <v>20</v>
      </c>
      <c r="B29" s="2" t="s">
        <v>38</v>
      </c>
      <c r="C29" s="2" t="s">
        <v>29</v>
      </c>
      <c r="D29" s="2" t="s">
        <v>38</v>
      </c>
      <c r="E29" s="2" t="s">
        <v>58</v>
      </c>
      <c r="F29" s="2" t="s">
        <v>21</v>
      </c>
      <c r="G29" s="2" t="s">
        <v>23</v>
      </c>
      <c r="H29" s="2" t="s">
        <v>24</v>
      </c>
      <c r="I29" s="2" t="s">
        <v>25</v>
      </c>
      <c r="J29" s="3" t="s">
        <v>59</v>
      </c>
      <c r="K29" s="7">
        <v>0</v>
      </c>
      <c r="L29" s="7">
        <v>850000000</v>
      </c>
      <c r="M29" s="7">
        <v>0</v>
      </c>
      <c r="N29" s="7">
        <v>850000000</v>
      </c>
      <c r="O29" s="7">
        <v>0</v>
      </c>
      <c r="P29" s="7">
        <f t="shared" si="6"/>
        <v>850000000</v>
      </c>
      <c r="Q29" s="7">
        <v>689670338</v>
      </c>
      <c r="R29" s="7">
        <v>160329662</v>
      </c>
      <c r="S29" s="7">
        <v>534292915</v>
      </c>
      <c r="T29" s="7">
        <v>533426193</v>
      </c>
      <c r="U29" s="7">
        <v>533426193</v>
      </c>
      <c r="V29" s="14">
        <f t="shared" si="2"/>
        <v>315707085</v>
      </c>
      <c r="W29" s="15">
        <f t="shared" si="3"/>
        <v>0.62857989999999997</v>
      </c>
      <c r="X29" s="15">
        <f t="shared" si="4"/>
        <v>0.62756022705882353</v>
      </c>
      <c r="Y29" s="15">
        <f t="shared" si="5"/>
        <v>0.62756022705882353</v>
      </c>
    </row>
    <row r="30" spans="1:25" ht="35.1" customHeight="1" thickTop="1" thickBot="1">
      <c r="A30" s="2" t="s">
        <v>20</v>
      </c>
      <c r="B30" s="2" t="s">
        <v>38</v>
      </c>
      <c r="C30" s="2" t="s">
        <v>29</v>
      </c>
      <c r="D30" s="2" t="s">
        <v>38</v>
      </c>
      <c r="E30" s="2" t="s">
        <v>58</v>
      </c>
      <c r="F30" s="2" t="s">
        <v>35</v>
      </c>
      <c r="G30" s="2" t="s">
        <v>23</v>
      </c>
      <c r="H30" s="2" t="s">
        <v>24</v>
      </c>
      <c r="I30" s="2" t="s">
        <v>25</v>
      </c>
      <c r="J30" s="3" t="s">
        <v>60</v>
      </c>
      <c r="K30" s="7">
        <v>0</v>
      </c>
      <c r="L30" s="7">
        <v>44400000000</v>
      </c>
      <c r="M30" s="7">
        <v>0</v>
      </c>
      <c r="N30" s="7">
        <v>44400000000</v>
      </c>
      <c r="O30" s="7">
        <v>0</v>
      </c>
      <c r="P30" s="7">
        <f t="shared" si="6"/>
        <v>44400000000</v>
      </c>
      <c r="Q30" s="7">
        <v>39030898759.120003</v>
      </c>
      <c r="R30" s="7">
        <v>5369101240.8800001</v>
      </c>
      <c r="S30" s="7">
        <v>36915993123.379997</v>
      </c>
      <c r="T30" s="7">
        <v>36908578633.379997</v>
      </c>
      <c r="U30" s="7">
        <v>36908578633.379997</v>
      </c>
      <c r="V30" s="14">
        <f t="shared" si="2"/>
        <v>7484006876.6200027</v>
      </c>
      <c r="W30" s="15">
        <f t="shared" si="3"/>
        <v>0.83144128656261251</v>
      </c>
      <c r="X30" s="15">
        <f t="shared" si="4"/>
        <v>0.83127429354459448</v>
      </c>
      <c r="Y30" s="15">
        <f t="shared" si="5"/>
        <v>0.83127429354459448</v>
      </c>
    </row>
    <row r="31" spans="1:25" ht="35.1" customHeight="1" thickTop="1" thickBot="1">
      <c r="A31" s="2" t="s">
        <v>20</v>
      </c>
      <c r="B31" s="2" t="s">
        <v>38</v>
      </c>
      <c r="C31" s="2" t="s">
        <v>61</v>
      </c>
      <c r="D31" s="2" t="s">
        <v>21</v>
      </c>
      <c r="E31" s="2" t="s">
        <v>21</v>
      </c>
      <c r="F31" s="2"/>
      <c r="G31" s="2" t="s">
        <v>23</v>
      </c>
      <c r="H31" s="2" t="s">
        <v>24</v>
      </c>
      <c r="I31" s="2" t="s">
        <v>25</v>
      </c>
      <c r="J31" s="3" t="s">
        <v>62</v>
      </c>
      <c r="K31" s="7">
        <v>113900000</v>
      </c>
      <c r="L31" s="7">
        <v>298450133.85000002</v>
      </c>
      <c r="M31" s="7">
        <v>0</v>
      </c>
      <c r="N31" s="7">
        <v>412350133.85000002</v>
      </c>
      <c r="O31" s="7">
        <v>0</v>
      </c>
      <c r="P31" s="7">
        <f t="shared" si="6"/>
        <v>412350133.85000002</v>
      </c>
      <c r="Q31" s="7">
        <v>411553489.63999999</v>
      </c>
      <c r="R31" s="7">
        <v>796644.21</v>
      </c>
      <c r="S31" s="7">
        <v>152602327.63</v>
      </c>
      <c r="T31" s="7">
        <v>152602327.63</v>
      </c>
      <c r="U31" s="7">
        <v>152602327.63</v>
      </c>
      <c r="V31" s="14">
        <f t="shared" si="2"/>
        <v>259747806.22000003</v>
      </c>
      <c r="W31" s="15">
        <f t="shared" si="3"/>
        <v>0.37007949095394721</v>
      </c>
      <c r="X31" s="15">
        <f t="shared" si="4"/>
        <v>0.37007949095394721</v>
      </c>
      <c r="Y31" s="15">
        <f t="shared" si="5"/>
        <v>0.37007949095394721</v>
      </c>
    </row>
    <row r="32" spans="1:25" ht="45.75" customHeight="1" thickTop="1" thickBot="1">
      <c r="A32" s="2" t="s">
        <v>20</v>
      </c>
      <c r="B32" s="2" t="s">
        <v>38</v>
      </c>
      <c r="C32" s="2" t="s">
        <v>61</v>
      </c>
      <c r="D32" s="2" t="s">
        <v>38</v>
      </c>
      <c r="E32" s="2" t="s">
        <v>63</v>
      </c>
      <c r="F32" s="2"/>
      <c r="G32" s="2" t="s">
        <v>23</v>
      </c>
      <c r="H32" s="2" t="s">
        <v>24</v>
      </c>
      <c r="I32" s="2" t="s">
        <v>25</v>
      </c>
      <c r="J32" s="3" t="s">
        <v>64</v>
      </c>
      <c r="K32" s="7">
        <v>8168738855</v>
      </c>
      <c r="L32" s="7">
        <v>0</v>
      </c>
      <c r="M32" s="7">
        <v>4000000000</v>
      </c>
      <c r="N32" s="7">
        <v>4168738855</v>
      </c>
      <c r="O32" s="7">
        <v>4000000000</v>
      </c>
      <c r="P32" s="7">
        <f t="shared" si="6"/>
        <v>168738855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14">
        <f t="shared" si="2"/>
        <v>168738855</v>
      </c>
      <c r="W32" s="15">
        <v>0</v>
      </c>
      <c r="X32" s="15">
        <v>0</v>
      </c>
      <c r="Y32" s="15">
        <v>0</v>
      </c>
    </row>
    <row r="33" spans="1:25" ht="35.1" customHeight="1" thickTop="1" thickBot="1">
      <c r="A33" s="31" t="s">
        <v>20</v>
      </c>
      <c r="B33" s="31">
        <v>4</v>
      </c>
      <c r="C33" s="31"/>
      <c r="D33" s="31"/>
      <c r="E33" s="31"/>
      <c r="F33" s="31"/>
      <c r="G33" s="31"/>
      <c r="H33" s="31"/>
      <c r="I33" s="31"/>
      <c r="J33" s="32" t="s">
        <v>119</v>
      </c>
      <c r="K33" s="33">
        <f>SUM(K34:K37)</f>
        <v>205586800000</v>
      </c>
      <c r="L33" s="33">
        <f t="shared" ref="L33:U33" si="10">SUM(L34:L37)</f>
        <v>0</v>
      </c>
      <c r="M33" s="33">
        <f t="shared" si="10"/>
        <v>2000000000</v>
      </c>
      <c r="N33" s="33">
        <f t="shared" si="10"/>
        <v>203586800000</v>
      </c>
      <c r="O33" s="33">
        <f t="shared" si="10"/>
        <v>5563312961</v>
      </c>
      <c r="P33" s="33">
        <f t="shared" si="10"/>
        <v>198023487039</v>
      </c>
      <c r="Q33" s="33">
        <f t="shared" si="10"/>
        <v>198023487039</v>
      </c>
      <c r="R33" s="33">
        <f t="shared" si="10"/>
        <v>0</v>
      </c>
      <c r="S33" s="33">
        <f t="shared" si="10"/>
        <v>198023487039</v>
      </c>
      <c r="T33" s="33">
        <f t="shared" si="10"/>
        <v>180936488678.10001</v>
      </c>
      <c r="U33" s="33">
        <f t="shared" si="10"/>
        <v>174184343255.10001</v>
      </c>
      <c r="V33" s="34">
        <f t="shared" si="2"/>
        <v>0</v>
      </c>
      <c r="W33" s="35">
        <f t="shared" si="3"/>
        <v>1</v>
      </c>
      <c r="X33" s="35">
        <f t="shared" si="4"/>
        <v>0.91371226405312833</v>
      </c>
      <c r="Y33" s="35">
        <f t="shared" si="5"/>
        <v>0.8796145642097245</v>
      </c>
    </row>
    <row r="34" spans="1:25" ht="85.5" customHeight="1" thickTop="1" thickBot="1">
      <c r="A34" s="2" t="s">
        <v>20</v>
      </c>
      <c r="B34" s="2" t="s">
        <v>27</v>
      </c>
      <c r="C34" s="2" t="s">
        <v>35</v>
      </c>
      <c r="D34" s="2" t="s">
        <v>21</v>
      </c>
      <c r="E34" s="2" t="s">
        <v>65</v>
      </c>
      <c r="F34" s="2"/>
      <c r="G34" s="2" t="s">
        <v>23</v>
      </c>
      <c r="H34" s="2" t="s">
        <v>24</v>
      </c>
      <c r="I34" s="2" t="s">
        <v>25</v>
      </c>
      <c r="J34" s="3" t="s">
        <v>66</v>
      </c>
      <c r="K34" s="7">
        <v>140000000000</v>
      </c>
      <c r="L34" s="7">
        <v>0</v>
      </c>
      <c r="M34" s="7">
        <v>2000000000</v>
      </c>
      <c r="N34" s="7">
        <v>138000000000</v>
      </c>
      <c r="O34" s="7">
        <v>0</v>
      </c>
      <c r="P34" s="7">
        <f t="shared" si="6"/>
        <v>138000000000</v>
      </c>
      <c r="Q34" s="7">
        <v>138000000000</v>
      </c>
      <c r="R34" s="7">
        <v>0</v>
      </c>
      <c r="S34" s="7">
        <v>138000000000</v>
      </c>
      <c r="T34" s="7">
        <v>132976145422.10001</v>
      </c>
      <c r="U34" s="7">
        <v>126223999999.10001</v>
      </c>
      <c r="V34" s="14">
        <f t="shared" si="2"/>
        <v>0</v>
      </c>
      <c r="W34" s="15">
        <f t="shared" si="3"/>
        <v>1</v>
      </c>
      <c r="X34" s="15">
        <f t="shared" si="4"/>
        <v>0.96359525668188406</v>
      </c>
      <c r="Y34" s="15">
        <f t="shared" si="5"/>
        <v>0.91466666666014496</v>
      </c>
    </row>
    <row r="35" spans="1:25" ht="75" customHeight="1" thickTop="1" thickBot="1">
      <c r="A35" s="2" t="s">
        <v>20</v>
      </c>
      <c r="B35" s="2" t="s">
        <v>27</v>
      </c>
      <c r="C35" s="2" t="s">
        <v>35</v>
      </c>
      <c r="D35" s="2" t="s">
        <v>21</v>
      </c>
      <c r="E35" s="2" t="s">
        <v>67</v>
      </c>
      <c r="F35" s="2"/>
      <c r="G35" s="2" t="s">
        <v>23</v>
      </c>
      <c r="H35" s="2" t="s">
        <v>24</v>
      </c>
      <c r="I35" s="2" t="s">
        <v>25</v>
      </c>
      <c r="J35" s="3" t="s">
        <v>68</v>
      </c>
      <c r="K35" s="7">
        <v>32000000000</v>
      </c>
      <c r="L35" s="7">
        <v>0</v>
      </c>
      <c r="M35" s="7">
        <v>0</v>
      </c>
      <c r="N35" s="7">
        <v>32000000000</v>
      </c>
      <c r="O35" s="7">
        <v>3504632961</v>
      </c>
      <c r="P35" s="7">
        <f t="shared" si="6"/>
        <v>28495367039</v>
      </c>
      <c r="Q35" s="7">
        <v>28495367039</v>
      </c>
      <c r="R35" s="7">
        <v>0</v>
      </c>
      <c r="S35" s="7">
        <v>28495367039</v>
      </c>
      <c r="T35" s="7">
        <v>16432223256</v>
      </c>
      <c r="U35" s="7">
        <v>16432223256</v>
      </c>
      <c r="V35" s="14">
        <f t="shared" si="2"/>
        <v>0</v>
      </c>
      <c r="W35" s="15">
        <f t="shared" si="3"/>
        <v>1</v>
      </c>
      <c r="X35" s="15">
        <f t="shared" si="4"/>
        <v>0.57666297940679778</v>
      </c>
      <c r="Y35" s="15">
        <f t="shared" si="5"/>
        <v>0.57666297940679778</v>
      </c>
    </row>
    <row r="36" spans="1:25" ht="84" customHeight="1" thickTop="1" thickBot="1">
      <c r="A36" s="2" t="s">
        <v>20</v>
      </c>
      <c r="B36" s="2" t="s">
        <v>27</v>
      </c>
      <c r="C36" s="2" t="s">
        <v>35</v>
      </c>
      <c r="D36" s="2" t="s">
        <v>21</v>
      </c>
      <c r="E36" s="2" t="s">
        <v>69</v>
      </c>
      <c r="F36" s="2"/>
      <c r="G36" s="2" t="s">
        <v>23</v>
      </c>
      <c r="H36" s="2" t="s">
        <v>41</v>
      </c>
      <c r="I36" s="2" t="s">
        <v>42</v>
      </c>
      <c r="J36" s="3" t="s">
        <v>70</v>
      </c>
      <c r="K36" s="7">
        <v>30586800000</v>
      </c>
      <c r="L36" s="7">
        <v>0</v>
      </c>
      <c r="M36" s="7">
        <v>0</v>
      </c>
      <c r="N36" s="7">
        <v>30586800000</v>
      </c>
      <c r="O36" s="7">
        <v>2058680000</v>
      </c>
      <c r="P36" s="7">
        <f t="shared" si="6"/>
        <v>28528120000</v>
      </c>
      <c r="Q36" s="7">
        <v>28528120000</v>
      </c>
      <c r="R36" s="7">
        <v>0</v>
      </c>
      <c r="S36" s="7">
        <v>28528120000</v>
      </c>
      <c r="T36" s="7">
        <v>28528120000</v>
      </c>
      <c r="U36" s="7">
        <v>28528120000</v>
      </c>
      <c r="V36" s="14">
        <f t="shared" si="2"/>
        <v>0</v>
      </c>
      <c r="W36" s="15">
        <f t="shared" si="3"/>
        <v>1</v>
      </c>
      <c r="X36" s="15">
        <f t="shared" si="4"/>
        <v>1</v>
      </c>
      <c r="Y36" s="15">
        <f t="shared" si="5"/>
        <v>1</v>
      </c>
    </row>
    <row r="37" spans="1:25" ht="50.1" customHeight="1" thickTop="1" thickBot="1">
      <c r="A37" s="2" t="s">
        <v>20</v>
      </c>
      <c r="B37" s="2" t="s">
        <v>27</v>
      </c>
      <c r="C37" s="2" t="s">
        <v>35</v>
      </c>
      <c r="D37" s="2" t="s">
        <v>21</v>
      </c>
      <c r="E37" s="2" t="s">
        <v>71</v>
      </c>
      <c r="F37" s="2"/>
      <c r="G37" s="2" t="s">
        <v>23</v>
      </c>
      <c r="H37" s="2" t="s">
        <v>24</v>
      </c>
      <c r="I37" s="2" t="s">
        <v>25</v>
      </c>
      <c r="J37" s="3" t="s">
        <v>72</v>
      </c>
      <c r="K37" s="7">
        <v>3000000000</v>
      </c>
      <c r="L37" s="7">
        <v>0</v>
      </c>
      <c r="M37" s="7">
        <v>0</v>
      </c>
      <c r="N37" s="7">
        <v>3000000000</v>
      </c>
      <c r="O37" s="7">
        <v>0</v>
      </c>
      <c r="P37" s="7">
        <f t="shared" si="6"/>
        <v>3000000000</v>
      </c>
      <c r="Q37" s="7">
        <v>3000000000</v>
      </c>
      <c r="R37" s="7">
        <v>0</v>
      </c>
      <c r="S37" s="7">
        <v>3000000000</v>
      </c>
      <c r="T37" s="7">
        <v>3000000000</v>
      </c>
      <c r="U37" s="7">
        <v>3000000000</v>
      </c>
      <c r="V37" s="14">
        <f t="shared" si="2"/>
        <v>0</v>
      </c>
      <c r="W37" s="15">
        <f t="shared" si="3"/>
        <v>1</v>
      </c>
      <c r="X37" s="15">
        <f t="shared" si="4"/>
        <v>1</v>
      </c>
      <c r="Y37" s="15">
        <f t="shared" si="5"/>
        <v>1</v>
      </c>
    </row>
    <row r="38" spans="1:25" ht="50.1" customHeight="1" thickTop="1" thickBot="1">
      <c r="A38" s="4" t="s">
        <v>73</v>
      </c>
      <c r="B38" s="4"/>
      <c r="C38" s="4"/>
      <c r="D38" s="4"/>
      <c r="E38" s="4"/>
      <c r="F38" s="4"/>
      <c r="G38" s="4"/>
      <c r="H38" s="4"/>
      <c r="I38" s="4"/>
      <c r="J38" s="12" t="s">
        <v>120</v>
      </c>
      <c r="K38" s="16">
        <f>SUM(K39:K61)</f>
        <v>178162800000</v>
      </c>
      <c r="L38" s="16">
        <f t="shared" ref="L38:U38" si="11">SUM(L39:L61)</f>
        <v>82465000000</v>
      </c>
      <c r="M38" s="16">
        <f t="shared" si="11"/>
        <v>65600000000</v>
      </c>
      <c r="N38" s="16">
        <f t="shared" si="11"/>
        <v>195027800000</v>
      </c>
      <c r="O38" s="16">
        <f t="shared" si="11"/>
        <v>12422343464</v>
      </c>
      <c r="P38" s="16">
        <f t="shared" si="11"/>
        <v>182605456536</v>
      </c>
      <c r="Q38" s="16">
        <f t="shared" si="11"/>
        <v>182175016167.78</v>
      </c>
      <c r="R38" s="16">
        <f t="shared" si="11"/>
        <v>430440368.22000003</v>
      </c>
      <c r="S38" s="16">
        <f t="shared" si="11"/>
        <v>180800409353.88</v>
      </c>
      <c r="T38" s="16">
        <f t="shared" si="11"/>
        <v>171007194148.83002</v>
      </c>
      <c r="U38" s="16">
        <f t="shared" si="11"/>
        <v>55167847763.830009</v>
      </c>
      <c r="V38" s="29">
        <f t="shared" si="2"/>
        <v>1805047182.1199951</v>
      </c>
      <c r="W38" s="30">
        <f t="shared" si="3"/>
        <v>0.99011504247265392</v>
      </c>
      <c r="X38" s="30">
        <f t="shared" si="4"/>
        <v>0.93648457933740092</v>
      </c>
      <c r="Y38" s="30">
        <f t="shared" si="5"/>
        <v>0.30211500143728659</v>
      </c>
    </row>
    <row r="39" spans="1:25" ht="54.95" customHeight="1" thickTop="1" thickBot="1">
      <c r="A39" s="2" t="s">
        <v>73</v>
      </c>
      <c r="B39" s="2" t="s">
        <v>74</v>
      </c>
      <c r="C39" s="2" t="s">
        <v>75</v>
      </c>
      <c r="D39" s="2" t="s">
        <v>21</v>
      </c>
      <c r="E39" s="2" t="s">
        <v>0</v>
      </c>
      <c r="F39" s="2" t="s">
        <v>0</v>
      </c>
      <c r="G39" s="2" t="s">
        <v>23</v>
      </c>
      <c r="H39" s="2" t="s">
        <v>24</v>
      </c>
      <c r="I39" s="2" t="s">
        <v>25</v>
      </c>
      <c r="J39" s="3" t="s">
        <v>76</v>
      </c>
      <c r="K39" s="7">
        <v>3300000000</v>
      </c>
      <c r="L39" s="7">
        <v>0</v>
      </c>
      <c r="M39" s="7">
        <v>0</v>
      </c>
      <c r="N39" s="7">
        <v>3300000000</v>
      </c>
      <c r="O39" s="7">
        <v>1000000000</v>
      </c>
      <c r="P39" s="7">
        <f t="shared" si="6"/>
        <v>2300000000</v>
      </c>
      <c r="Q39" s="7">
        <v>2270109086</v>
      </c>
      <c r="R39" s="7">
        <v>29890914</v>
      </c>
      <c r="S39" s="7">
        <v>1822221130</v>
      </c>
      <c r="T39" s="7">
        <v>692376786</v>
      </c>
      <c r="U39" s="7">
        <v>692376786</v>
      </c>
      <c r="V39" s="14">
        <f t="shared" si="2"/>
        <v>477778870</v>
      </c>
      <c r="W39" s="15">
        <f t="shared" si="3"/>
        <v>0.7922700565217391</v>
      </c>
      <c r="X39" s="15">
        <f t="shared" si="4"/>
        <v>0.30103338521739131</v>
      </c>
      <c r="Y39" s="15">
        <f t="shared" si="5"/>
        <v>0.30103338521739131</v>
      </c>
    </row>
    <row r="40" spans="1:25" ht="54.95" customHeight="1" thickTop="1" thickBot="1">
      <c r="A40" s="2" t="s">
        <v>73</v>
      </c>
      <c r="B40" s="2" t="s">
        <v>77</v>
      </c>
      <c r="C40" s="2" t="s">
        <v>75</v>
      </c>
      <c r="D40" s="2" t="s">
        <v>78</v>
      </c>
      <c r="E40" s="2" t="s">
        <v>0</v>
      </c>
      <c r="F40" s="2" t="s">
        <v>0</v>
      </c>
      <c r="G40" s="2" t="s">
        <v>23</v>
      </c>
      <c r="H40" s="2" t="s">
        <v>24</v>
      </c>
      <c r="I40" s="2" t="s">
        <v>25</v>
      </c>
      <c r="J40" s="3" t="s">
        <v>79</v>
      </c>
      <c r="K40" s="7">
        <v>500000000</v>
      </c>
      <c r="L40" s="7">
        <v>0</v>
      </c>
      <c r="M40" s="7">
        <v>0</v>
      </c>
      <c r="N40" s="7">
        <v>500000000</v>
      </c>
      <c r="O40" s="7">
        <v>50000000</v>
      </c>
      <c r="P40" s="7">
        <f t="shared" si="6"/>
        <v>450000000</v>
      </c>
      <c r="Q40" s="7">
        <v>447352812.63</v>
      </c>
      <c r="R40" s="7">
        <v>2647187.37</v>
      </c>
      <c r="S40" s="7">
        <v>327352812.63</v>
      </c>
      <c r="T40" s="7">
        <v>326678210.63</v>
      </c>
      <c r="U40" s="7">
        <v>326678210.63</v>
      </c>
      <c r="V40" s="14">
        <f t="shared" si="2"/>
        <v>122647187.37</v>
      </c>
      <c r="W40" s="15">
        <f t="shared" si="3"/>
        <v>0.72745069473333335</v>
      </c>
      <c r="X40" s="15">
        <f t="shared" si="4"/>
        <v>0.72595157917777775</v>
      </c>
      <c r="Y40" s="15">
        <f t="shared" si="5"/>
        <v>0.72595157917777775</v>
      </c>
    </row>
    <row r="41" spans="1:25" ht="54.95" customHeight="1" thickTop="1" thickBot="1">
      <c r="A41" s="2" t="s">
        <v>73</v>
      </c>
      <c r="B41" s="2" t="s">
        <v>77</v>
      </c>
      <c r="C41" s="2" t="s">
        <v>75</v>
      </c>
      <c r="D41" s="2" t="s">
        <v>80</v>
      </c>
      <c r="E41" s="2" t="s">
        <v>0</v>
      </c>
      <c r="F41" s="2" t="s">
        <v>0</v>
      </c>
      <c r="G41" s="2" t="s">
        <v>23</v>
      </c>
      <c r="H41" s="2" t="s">
        <v>24</v>
      </c>
      <c r="I41" s="2" t="s">
        <v>25</v>
      </c>
      <c r="J41" s="3" t="s">
        <v>81</v>
      </c>
      <c r="K41" s="7">
        <v>1130000000</v>
      </c>
      <c r="L41" s="7">
        <v>0</v>
      </c>
      <c r="M41" s="7">
        <v>0</v>
      </c>
      <c r="N41" s="7">
        <v>1130000000</v>
      </c>
      <c r="O41" s="7">
        <v>45000000</v>
      </c>
      <c r="P41" s="7">
        <f t="shared" si="6"/>
        <v>1085000000</v>
      </c>
      <c r="Q41" s="7">
        <v>1079514660.5999999</v>
      </c>
      <c r="R41" s="7">
        <v>5485339.4000000004</v>
      </c>
      <c r="S41" s="7">
        <v>879514660.60000002</v>
      </c>
      <c r="T41" s="7">
        <v>779477367.60000002</v>
      </c>
      <c r="U41" s="7">
        <v>779477367.60000002</v>
      </c>
      <c r="V41" s="14">
        <f t="shared" si="2"/>
        <v>205485339.39999998</v>
      </c>
      <c r="W41" s="15">
        <f t="shared" si="3"/>
        <v>0.81061259041474654</v>
      </c>
      <c r="X41" s="15">
        <f t="shared" si="4"/>
        <v>0.71841232036866365</v>
      </c>
      <c r="Y41" s="15">
        <f t="shared" si="5"/>
        <v>0.71841232036866365</v>
      </c>
    </row>
    <row r="42" spans="1:25" ht="54.95" customHeight="1" thickTop="1" thickBot="1">
      <c r="A42" s="2" t="s">
        <v>73</v>
      </c>
      <c r="B42" s="2" t="s">
        <v>77</v>
      </c>
      <c r="C42" s="2" t="s">
        <v>82</v>
      </c>
      <c r="D42" s="2" t="s">
        <v>83</v>
      </c>
      <c r="E42" s="2" t="s">
        <v>0</v>
      </c>
      <c r="F42" s="2" t="s">
        <v>0</v>
      </c>
      <c r="G42" s="2" t="s">
        <v>23</v>
      </c>
      <c r="H42" s="2" t="s">
        <v>24</v>
      </c>
      <c r="I42" s="2" t="s">
        <v>25</v>
      </c>
      <c r="J42" s="3" t="s">
        <v>84</v>
      </c>
      <c r="K42" s="7">
        <v>900000000</v>
      </c>
      <c r="L42" s="7">
        <v>0</v>
      </c>
      <c r="M42" s="7">
        <v>0</v>
      </c>
      <c r="N42" s="7">
        <v>900000000</v>
      </c>
      <c r="O42" s="7">
        <v>90000000</v>
      </c>
      <c r="P42" s="7">
        <f t="shared" si="6"/>
        <v>810000000</v>
      </c>
      <c r="Q42" s="7">
        <v>781418699</v>
      </c>
      <c r="R42" s="7">
        <v>28581301</v>
      </c>
      <c r="S42" s="7">
        <v>770369544</v>
      </c>
      <c r="T42" s="7">
        <v>492701421</v>
      </c>
      <c r="U42" s="7">
        <v>492701421</v>
      </c>
      <c r="V42" s="14">
        <f t="shared" si="2"/>
        <v>39630456</v>
      </c>
      <c r="W42" s="15">
        <f t="shared" si="3"/>
        <v>0.95107351111111116</v>
      </c>
      <c r="X42" s="15">
        <f t="shared" si="4"/>
        <v>0.60827335925925929</v>
      </c>
      <c r="Y42" s="15">
        <f t="shared" si="5"/>
        <v>0.60827335925925929</v>
      </c>
    </row>
    <row r="43" spans="1:25" ht="54.95" customHeight="1" thickTop="1" thickBot="1">
      <c r="A43" s="2" t="s">
        <v>73</v>
      </c>
      <c r="B43" s="2" t="s">
        <v>85</v>
      </c>
      <c r="C43" s="2" t="s">
        <v>75</v>
      </c>
      <c r="D43" s="2" t="s">
        <v>61</v>
      </c>
      <c r="E43" s="2"/>
      <c r="F43" s="2"/>
      <c r="G43" s="2" t="s">
        <v>23</v>
      </c>
      <c r="H43" s="2" t="s">
        <v>24</v>
      </c>
      <c r="I43" s="2" t="s">
        <v>25</v>
      </c>
      <c r="J43" s="3" t="s">
        <v>86</v>
      </c>
      <c r="K43" s="7">
        <v>600000000</v>
      </c>
      <c r="L43" s="7">
        <v>0</v>
      </c>
      <c r="M43" s="7">
        <v>0</v>
      </c>
      <c r="N43" s="7">
        <v>600000000</v>
      </c>
      <c r="O43" s="7">
        <v>60000000</v>
      </c>
      <c r="P43" s="7">
        <f t="shared" si="6"/>
        <v>540000000</v>
      </c>
      <c r="Q43" s="7">
        <v>531865034.5</v>
      </c>
      <c r="R43" s="7">
        <v>8134965.5</v>
      </c>
      <c r="S43" s="7">
        <v>456747742.5</v>
      </c>
      <c r="T43" s="7">
        <v>393740970.5</v>
      </c>
      <c r="U43" s="7">
        <v>393740970.5</v>
      </c>
      <c r="V43" s="14">
        <f t="shared" si="2"/>
        <v>83252257.5</v>
      </c>
      <c r="W43" s="15">
        <f t="shared" si="3"/>
        <v>0.84582915277777782</v>
      </c>
      <c r="X43" s="15">
        <f t="shared" si="4"/>
        <v>0.72914994537037037</v>
      </c>
      <c r="Y43" s="15">
        <f t="shared" si="5"/>
        <v>0.72914994537037037</v>
      </c>
    </row>
    <row r="44" spans="1:25" ht="54.95" customHeight="1" thickTop="1" thickBot="1">
      <c r="A44" s="2" t="s">
        <v>73</v>
      </c>
      <c r="B44" s="2" t="s">
        <v>85</v>
      </c>
      <c r="C44" s="2" t="s">
        <v>75</v>
      </c>
      <c r="D44" s="2" t="s">
        <v>87</v>
      </c>
      <c r="E44" s="2" t="s">
        <v>0</v>
      </c>
      <c r="F44" s="2" t="s">
        <v>0</v>
      </c>
      <c r="G44" s="2" t="s">
        <v>23</v>
      </c>
      <c r="H44" s="2" t="s">
        <v>24</v>
      </c>
      <c r="I44" s="2" t="s">
        <v>25</v>
      </c>
      <c r="J44" s="3" t="s">
        <v>88</v>
      </c>
      <c r="K44" s="7">
        <v>328000000</v>
      </c>
      <c r="L44" s="7">
        <v>0</v>
      </c>
      <c r="M44" s="7">
        <v>0</v>
      </c>
      <c r="N44" s="7">
        <v>328000000</v>
      </c>
      <c r="O44" s="7">
        <v>50000000</v>
      </c>
      <c r="P44" s="7">
        <f t="shared" si="6"/>
        <v>278000000</v>
      </c>
      <c r="Q44" s="7">
        <v>275525000</v>
      </c>
      <c r="R44" s="7">
        <v>2475000</v>
      </c>
      <c r="S44" s="7">
        <v>259101263</v>
      </c>
      <c r="T44" s="7">
        <v>227213475</v>
      </c>
      <c r="U44" s="7">
        <v>227213475</v>
      </c>
      <c r="V44" s="14">
        <f t="shared" si="2"/>
        <v>18898737</v>
      </c>
      <c r="W44" s="15">
        <f t="shared" si="3"/>
        <v>0.93201893165467631</v>
      </c>
      <c r="X44" s="15">
        <f t="shared" si="4"/>
        <v>0.81731465827338134</v>
      </c>
      <c r="Y44" s="15">
        <f t="shared" si="5"/>
        <v>0.81731465827338134</v>
      </c>
    </row>
    <row r="45" spans="1:25" ht="54.95" customHeight="1" thickTop="1" thickBot="1">
      <c r="A45" s="2" t="s">
        <v>73</v>
      </c>
      <c r="B45" s="2" t="s">
        <v>85</v>
      </c>
      <c r="C45" s="2" t="s">
        <v>75</v>
      </c>
      <c r="D45" s="2" t="s">
        <v>24</v>
      </c>
      <c r="E45" s="2" t="s">
        <v>0</v>
      </c>
      <c r="F45" s="2" t="s">
        <v>0</v>
      </c>
      <c r="G45" s="2" t="s">
        <v>23</v>
      </c>
      <c r="H45" s="2" t="s">
        <v>24</v>
      </c>
      <c r="I45" s="2" t="s">
        <v>25</v>
      </c>
      <c r="J45" s="3" t="s">
        <v>89</v>
      </c>
      <c r="K45" s="7">
        <v>1673000000</v>
      </c>
      <c r="L45" s="7">
        <v>0</v>
      </c>
      <c r="M45" s="7">
        <v>0</v>
      </c>
      <c r="N45" s="7">
        <v>1673000000</v>
      </c>
      <c r="O45" s="7">
        <v>167000000</v>
      </c>
      <c r="P45" s="7">
        <f t="shared" si="6"/>
        <v>1506000000</v>
      </c>
      <c r="Q45" s="7">
        <v>1492235544.4300001</v>
      </c>
      <c r="R45" s="7">
        <v>13764455.57</v>
      </c>
      <c r="S45" s="7">
        <v>1463800015.4300001</v>
      </c>
      <c r="T45" s="7">
        <v>784467931.42999995</v>
      </c>
      <c r="U45" s="7">
        <v>779174769.42999995</v>
      </c>
      <c r="V45" s="14">
        <f t="shared" si="2"/>
        <v>42199984.569999933</v>
      </c>
      <c r="W45" s="15">
        <f t="shared" si="3"/>
        <v>0.97197876190571053</v>
      </c>
      <c r="X45" s="15">
        <f t="shared" si="4"/>
        <v>0.52089504079017257</v>
      </c>
      <c r="Y45" s="15">
        <f t="shared" si="5"/>
        <v>0.51738032498671971</v>
      </c>
    </row>
    <row r="46" spans="1:25" ht="54.95" customHeight="1" thickTop="1" thickBot="1">
      <c r="A46" s="2" t="s">
        <v>73</v>
      </c>
      <c r="B46" s="2" t="s">
        <v>85</v>
      </c>
      <c r="C46" s="2" t="s">
        <v>75</v>
      </c>
      <c r="D46" s="2" t="s">
        <v>90</v>
      </c>
      <c r="E46" s="2" t="s">
        <v>0</v>
      </c>
      <c r="F46" s="2" t="s">
        <v>0</v>
      </c>
      <c r="G46" s="2" t="s">
        <v>23</v>
      </c>
      <c r="H46" s="2" t="s">
        <v>24</v>
      </c>
      <c r="I46" s="2" t="s">
        <v>25</v>
      </c>
      <c r="J46" s="3" t="s">
        <v>91</v>
      </c>
      <c r="K46" s="7">
        <v>12445322453</v>
      </c>
      <c r="L46" s="7">
        <v>1500000000</v>
      </c>
      <c r="M46" s="7">
        <v>0</v>
      </c>
      <c r="N46" s="7">
        <v>13945322453</v>
      </c>
      <c r="O46" s="7">
        <v>4000000000</v>
      </c>
      <c r="P46" s="7">
        <f t="shared" si="6"/>
        <v>9945322453</v>
      </c>
      <c r="Q46" s="7">
        <v>9945322453</v>
      </c>
      <c r="R46" s="7">
        <v>0</v>
      </c>
      <c r="S46" s="7">
        <v>9945322453</v>
      </c>
      <c r="T46" s="7">
        <v>8445322453</v>
      </c>
      <c r="U46" s="7">
        <v>8445322453</v>
      </c>
      <c r="V46" s="14">
        <f t="shared" si="2"/>
        <v>0</v>
      </c>
      <c r="W46" s="15">
        <f t="shared" si="3"/>
        <v>1</v>
      </c>
      <c r="X46" s="15">
        <f t="shared" si="4"/>
        <v>0.84917532768909609</v>
      </c>
      <c r="Y46" s="15">
        <f t="shared" si="5"/>
        <v>0.84917532768909609</v>
      </c>
    </row>
    <row r="47" spans="1:25" ht="54.95" customHeight="1" thickTop="1" thickBot="1">
      <c r="A47" s="2" t="s">
        <v>73</v>
      </c>
      <c r="B47" s="2" t="s">
        <v>85</v>
      </c>
      <c r="C47" s="2" t="s">
        <v>75</v>
      </c>
      <c r="D47" s="2" t="s">
        <v>92</v>
      </c>
      <c r="E47" s="2" t="s">
        <v>0</v>
      </c>
      <c r="F47" s="2" t="s">
        <v>0</v>
      </c>
      <c r="G47" s="2" t="s">
        <v>23</v>
      </c>
      <c r="H47" s="2" t="s">
        <v>24</v>
      </c>
      <c r="I47" s="2" t="s">
        <v>25</v>
      </c>
      <c r="J47" s="3" t="s">
        <v>93</v>
      </c>
      <c r="K47" s="7">
        <v>214902165</v>
      </c>
      <c r="L47" s="7">
        <v>0</v>
      </c>
      <c r="M47" s="7">
        <v>0</v>
      </c>
      <c r="N47" s="7">
        <v>214902165</v>
      </c>
      <c r="O47" s="7">
        <v>73000000</v>
      </c>
      <c r="P47" s="7">
        <f t="shared" si="6"/>
        <v>141902165</v>
      </c>
      <c r="Q47" s="7">
        <v>95913197.700000003</v>
      </c>
      <c r="R47" s="7">
        <v>45988967.299999997</v>
      </c>
      <c r="S47" s="7">
        <v>95913197.700000003</v>
      </c>
      <c r="T47" s="7">
        <v>62970088.700000003</v>
      </c>
      <c r="U47" s="7">
        <v>62970088.700000003</v>
      </c>
      <c r="V47" s="14">
        <f t="shared" si="2"/>
        <v>45988967.299999997</v>
      </c>
      <c r="W47" s="15">
        <f t="shared" si="3"/>
        <v>0.67591074244709382</v>
      </c>
      <c r="X47" s="15">
        <f t="shared" si="4"/>
        <v>0.44375706811802346</v>
      </c>
      <c r="Y47" s="15">
        <f t="shared" si="5"/>
        <v>0.44375706811802346</v>
      </c>
    </row>
    <row r="48" spans="1:25" ht="54.95" customHeight="1" thickTop="1" thickBot="1">
      <c r="A48" s="2" t="s">
        <v>73</v>
      </c>
      <c r="B48" s="2" t="s">
        <v>85</v>
      </c>
      <c r="C48" s="2" t="s">
        <v>75</v>
      </c>
      <c r="D48" s="2" t="s">
        <v>94</v>
      </c>
      <c r="E48" s="2" t="s">
        <v>0</v>
      </c>
      <c r="F48" s="2" t="s">
        <v>0</v>
      </c>
      <c r="G48" s="2" t="s">
        <v>23</v>
      </c>
      <c r="H48" s="2" t="s">
        <v>92</v>
      </c>
      <c r="I48" s="2" t="s">
        <v>25</v>
      </c>
      <c r="J48" s="3" t="s">
        <v>95</v>
      </c>
      <c r="K48" s="7">
        <v>0</v>
      </c>
      <c r="L48" s="7">
        <v>5600000000</v>
      </c>
      <c r="M48" s="7">
        <v>0</v>
      </c>
      <c r="N48" s="7">
        <v>5600000000</v>
      </c>
      <c r="O48" s="7">
        <v>0</v>
      </c>
      <c r="P48" s="7">
        <f t="shared" si="6"/>
        <v>5600000000</v>
      </c>
      <c r="Q48" s="7">
        <v>5600000000</v>
      </c>
      <c r="R48" s="7">
        <v>0</v>
      </c>
      <c r="S48" s="7">
        <v>5600000000</v>
      </c>
      <c r="T48" s="7">
        <v>5600000000</v>
      </c>
      <c r="U48" s="7">
        <v>5600000000</v>
      </c>
      <c r="V48" s="14">
        <f t="shared" si="2"/>
        <v>0</v>
      </c>
      <c r="W48" s="15">
        <f t="shared" si="3"/>
        <v>1</v>
      </c>
      <c r="X48" s="15">
        <f t="shared" si="4"/>
        <v>1</v>
      </c>
      <c r="Y48" s="15">
        <f t="shared" si="5"/>
        <v>1</v>
      </c>
    </row>
    <row r="49" spans="1:25" ht="54.95" customHeight="1" thickTop="1" thickBot="1">
      <c r="A49" s="2" t="s">
        <v>73</v>
      </c>
      <c r="B49" s="2" t="s">
        <v>85</v>
      </c>
      <c r="C49" s="2" t="s">
        <v>75</v>
      </c>
      <c r="D49" s="2" t="s">
        <v>94</v>
      </c>
      <c r="E49" s="2" t="s">
        <v>0</v>
      </c>
      <c r="F49" s="2" t="s">
        <v>0</v>
      </c>
      <c r="G49" s="2" t="s">
        <v>96</v>
      </c>
      <c r="H49" s="2" t="s">
        <v>56</v>
      </c>
      <c r="I49" s="2" t="s">
        <v>25</v>
      </c>
      <c r="J49" s="3" t="s">
        <v>95</v>
      </c>
      <c r="K49" s="7">
        <v>0</v>
      </c>
      <c r="L49" s="7">
        <v>5600000000</v>
      </c>
      <c r="M49" s="7">
        <v>5600000000</v>
      </c>
      <c r="N49" s="7">
        <v>0</v>
      </c>
      <c r="O49" s="7">
        <v>0</v>
      </c>
      <c r="P49" s="7">
        <f t="shared" si="6"/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14">
        <f t="shared" si="2"/>
        <v>0</v>
      </c>
      <c r="W49" s="15">
        <v>0</v>
      </c>
      <c r="X49" s="15">
        <v>0</v>
      </c>
      <c r="Y49" s="15">
        <v>0</v>
      </c>
    </row>
    <row r="50" spans="1:25" ht="54.95" customHeight="1" thickTop="1" thickBot="1">
      <c r="A50" s="2" t="s">
        <v>73</v>
      </c>
      <c r="B50" s="2" t="s">
        <v>85</v>
      </c>
      <c r="C50" s="2" t="s">
        <v>75</v>
      </c>
      <c r="D50" s="2" t="s">
        <v>97</v>
      </c>
      <c r="E50" s="2" t="s">
        <v>0</v>
      </c>
      <c r="F50" s="2" t="s">
        <v>0</v>
      </c>
      <c r="G50" s="2" t="s">
        <v>23</v>
      </c>
      <c r="H50" s="2" t="s">
        <v>24</v>
      </c>
      <c r="I50" s="2" t="s">
        <v>25</v>
      </c>
      <c r="J50" s="3" t="s">
        <v>98</v>
      </c>
      <c r="K50" s="7">
        <v>1620080346</v>
      </c>
      <c r="L50" s="7">
        <v>0</v>
      </c>
      <c r="M50" s="7">
        <v>0</v>
      </c>
      <c r="N50" s="7">
        <v>1620080346</v>
      </c>
      <c r="O50" s="7">
        <v>162000000</v>
      </c>
      <c r="P50" s="7">
        <f t="shared" si="6"/>
        <v>1458080346</v>
      </c>
      <c r="Q50" s="7">
        <v>1433768278.25</v>
      </c>
      <c r="R50" s="7">
        <v>24312067.75</v>
      </c>
      <c r="S50" s="7">
        <v>1423912256.75</v>
      </c>
      <c r="T50" s="7">
        <v>1224033530.5</v>
      </c>
      <c r="U50" s="7">
        <v>1199084048.5</v>
      </c>
      <c r="V50" s="14">
        <f t="shared" si="2"/>
        <v>34168089.25</v>
      </c>
      <c r="W50" s="15">
        <f t="shared" si="3"/>
        <v>0.9765663878923172</v>
      </c>
      <c r="X50" s="15">
        <f t="shared" si="4"/>
        <v>0.8394829090577427</v>
      </c>
      <c r="Y50" s="15">
        <f t="shared" si="5"/>
        <v>0.82237172443170703</v>
      </c>
    </row>
    <row r="51" spans="1:25" ht="54.95" customHeight="1" thickTop="1" thickBot="1">
      <c r="A51" s="2" t="s">
        <v>73</v>
      </c>
      <c r="B51" s="2" t="s">
        <v>85</v>
      </c>
      <c r="C51" s="2" t="s">
        <v>99</v>
      </c>
      <c r="D51" s="2" t="s">
        <v>61</v>
      </c>
      <c r="E51" s="2" t="s">
        <v>0</v>
      </c>
      <c r="F51" s="2" t="s">
        <v>0</v>
      </c>
      <c r="G51" s="2" t="s">
        <v>23</v>
      </c>
      <c r="H51" s="2" t="s">
        <v>24</v>
      </c>
      <c r="I51" s="2" t="s">
        <v>25</v>
      </c>
      <c r="J51" s="3" t="s">
        <v>100</v>
      </c>
      <c r="K51" s="7">
        <v>13449392213</v>
      </c>
      <c r="L51" s="7">
        <v>0</v>
      </c>
      <c r="M51" s="7">
        <v>0</v>
      </c>
      <c r="N51" s="7">
        <v>13449392213</v>
      </c>
      <c r="O51" s="7">
        <v>2900000000</v>
      </c>
      <c r="P51" s="7">
        <f t="shared" si="6"/>
        <v>10549392213</v>
      </c>
      <c r="Q51" s="7">
        <v>10549392213</v>
      </c>
      <c r="R51" s="7">
        <v>0</v>
      </c>
      <c r="S51" s="7">
        <v>10549392213</v>
      </c>
      <c r="T51" s="7">
        <v>10549392213</v>
      </c>
      <c r="U51" s="7">
        <v>10549392213</v>
      </c>
      <c r="V51" s="14">
        <f t="shared" si="2"/>
        <v>0</v>
      </c>
      <c r="W51" s="15">
        <f t="shared" si="3"/>
        <v>1</v>
      </c>
      <c r="X51" s="15">
        <f t="shared" si="4"/>
        <v>1</v>
      </c>
      <c r="Y51" s="15">
        <f t="shared" si="5"/>
        <v>1</v>
      </c>
    </row>
    <row r="52" spans="1:25" ht="54.95" customHeight="1" thickTop="1" thickBot="1">
      <c r="A52" s="2" t="s">
        <v>73</v>
      </c>
      <c r="B52" s="2" t="s">
        <v>85</v>
      </c>
      <c r="C52" s="2" t="s">
        <v>99</v>
      </c>
      <c r="D52" s="2" t="s">
        <v>61</v>
      </c>
      <c r="E52" s="2" t="s">
        <v>0</v>
      </c>
      <c r="F52" s="2" t="s">
        <v>0</v>
      </c>
      <c r="G52" s="2" t="s">
        <v>23</v>
      </c>
      <c r="H52" s="2" t="s">
        <v>41</v>
      </c>
      <c r="I52" s="2" t="s">
        <v>25</v>
      </c>
      <c r="J52" s="3" t="s">
        <v>100</v>
      </c>
      <c r="K52" s="7">
        <v>0</v>
      </c>
      <c r="L52" s="7">
        <v>7500000000</v>
      </c>
      <c r="M52" s="7">
        <v>0</v>
      </c>
      <c r="N52" s="7">
        <v>7500000000</v>
      </c>
      <c r="O52" s="7">
        <v>0</v>
      </c>
      <c r="P52" s="7">
        <f t="shared" si="6"/>
        <v>7500000000</v>
      </c>
      <c r="Q52" s="7">
        <v>7500000000</v>
      </c>
      <c r="R52" s="7">
        <v>0</v>
      </c>
      <c r="S52" s="7">
        <v>7500000000</v>
      </c>
      <c r="T52" s="7">
        <v>7500000000</v>
      </c>
      <c r="U52" s="7">
        <v>7500000000</v>
      </c>
      <c r="V52" s="14">
        <f t="shared" si="2"/>
        <v>0</v>
      </c>
      <c r="W52" s="15">
        <f t="shared" si="3"/>
        <v>1</v>
      </c>
      <c r="X52" s="15">
        <f t="shared" si="4"/>
        <v>1</v>
      </c>
      <c r="Y52" s="15">
        <f t="shared" si="5"/>
        <v>1</v>
      </c>
    </row>
    <row r="53" spans="1:25" ht="54.95" customHeight="1" thickTop="1" thickBot="1">
      <c r="A53" s="2" t="s">
        <v>73</v>
      </c>
      <c r="B53" s="2" t="s">
        <v>85</v>
      </c>
      <c r="C53" s="2" t="s">
        <v>99</v>
      </c>
      <c r="D53" s="2" t="s">
        <v>87</v>
      </c>
      <c r="E53" s="2" t="s">
        <v>0</v>
      </c>
      <c r="F53" s="2" t="s">
        <v>0</v>
      </c>
      <c r="G53" s="2" t="s">
        <v>23</v>
      </c>
      <c r="H53" s="2" t="s">
        <v>24</v>
      </c>
      <c r="I53" s="2" t="s">
        <v>25</v>
      </c>
      <c r="J53" s="3" t="s">
        <v>101</v>
      </c>
      <c r="K53" s="7">
        <v>12730800000</v>
      </c>
      <c r="L53" s="7">
        <v>200000000</v>
      </c>
      <c r="M53" s="7">
        <v>0</v>
      </c>
      <c r="N53" s="7">
        <v>12930800000</v>
      </c>
      <c r="O53" s="7">
        <v>0</v>
      </c>
      <c r="P53" s="7">
        <f t="shared" si="6"/>
        <v>12930800000</v>
      </c>
      <c r="Q53" s="7">
        <v>12898707605.5</v>
      </c>
      <c r="R53" s="7">
        <v>32092394.5</v>
      </c>
      <c r="S53" s="7">
        <v>12577421768.5</v>
      </c>
      <c r="T53" s="7">
        <v>8067683881.5</v>
      </c>
      <c r="U53" s="7">
        <v>8067683881.5</v>
      </c>
      <c r="V53" s="14">
        <f t="shared" si="2"/>
        <v>353378231.5</v>
      </c>
      <c r="W53" s="15">
        <f t="shared" si="3"/>
        <v>0.97267158787546015</v>
      </c>
      <c r="X53" s="15">
        <f t="shared" si="4"/>
        <v>0.62391220044390139</v>
      </c>
      <c r="Y53" s="15">
        <f t="shared" si="5"/>
        <v>0.62391220044390139</v>
      </c>
    </row>
    <row r="54" spans="1:25" ht="54.95" customHeight="1" thickTop="1" thickBot="1">
      <c r="A54" s="2" t="s">
        <v>73</v>
      </c>
      <c r="B54" s="2" t="s">
        <v>85</v>
      </c>
      <c r="C54" s="2" t="s">
        <v>102</v>
      </c>
      <c r="D54" s="2" t="s">
        <v>21</v>
      </c>
      <c r="E54" s="2" t="s">
        <v>0</v>
      </c>
      <c r="F54" s="2" t="s">
        <v>0</v>
      </c>
      <c r="G54" s="2" t="s">
        <v>23</v>
      </c>
      <c r="H54" s="2" t="s">
        <v>24</v>
      </c>
      <c r="I54" s="2" t="s">
        <v>25</v>
      </c>
      <c r="J54" s="3" t="s">
        <v>103</v>
      </c>
      <c r="K54" s="7">
        <v>3066112728</v>
      </c>
      <c r="L54" s="7">
        <v>0</v>
      </c>
      <c r="M54" s="7">
        <v>0</v>
      </c>
      <c r="N54" s="7">
        <v>3066112728</v>
      </c>
      <c r="O54" s="7">
        <v>0</v>
      </c>
      <c r="P54" s="7">
        <f t="shared" si="6"/>
        <v>3066112728</v>
      </c>
      <c r="Q54" s="7">
        <v>3065509333.1900001</v>
      </c>
      <c r="R54" s="7">
        <v>603394.81000000006</v>
      </c>
      <c r="S54" s="7">
        <v>2931285205.29</v>
      </c>
      <c r="T54" s="7">
        <v>2441036346.6900001</v>
      </c>
      <c r="U54" s="7">
        <v>2415083865.6900001</v>
      </c>
      <c r="V54" s="14">
        <f t="shared" si="2"/>
        <v>134827522.71000004</v>
      </c>
      <c r="W54" s="15">
        <f t="shared" si="3"/>
        <v>0.95602656044614942</v>
      </c>
      <c r="X54" s="15">
        <f t="shared" si="4"/>
        <v>0.79613392045186415</v>
      </c>
      <c r="Y54" s="15">
        <f t="shared" si="5"/>
        <v>0.78766962598447554</v>
      </c>
    </row>
    <row r="55" spans="1:25" ht="54.95" customHeight="1" thickTop="1" thickBot="1">
      <c r="A55" s="2" t="s">
        <v>73</v>
      </c>
      <c r="B55" s="2" t="s">
        <v>85</v>
      </c>
      <c r="C55" s="2" t="s">
        <v>102</v>
      </c>
      <c r="D55" s="2" t="s">
        <v>35</v>
      </c>
      <c r="E55" s="2" t="s">
        <v>0</v>
      </c>
      <c r="F55" s="2" t="s">
        <v>0</v>
      </c>
      <c r="G55" s="2" t="s">
        <v>23</v>
      </c>
      <c r="H55" s="2" t="s">
        <v>24</v>
      </c>
      <c r="I55" s="2" t="s">
        <v>25</v>
      </c>
      <c r="J55" s="3" t="s">
        <v>104</v>
      </c>
      <c r="K55" s="7">
        <v>400000000</v>
      </c>
      <c r="L55" s="7">
        <v>0</v>
      </c>
      <c r="M55" s="7">
        <v>0</v>
      </c>
      <c r="N55" s="7">
        <v>400000000</v>
      </c>
      <c r="O55" s="7">
        <v>0</v>
      </c>
      <c r="P55" s="7">
        <f t="shared" si="6"/>
        <v>400000000</v>
      </c>
      <c r="Q55" s="7">
        <v>356068171.19999999</v>
      </c>
      <c r="R55" s="7">
        <v>43931828.799999997</v>
      </c>
      <c r="S55" s="7">
        <v>353933734.69999999</v>
      </c>
      <c r="T55" s="7">
        <v>294145050.80000001</v>
      </c>
      <c r="U55" s="7">
        <v>294145050.80000001</v>
      </c>
      <c r="V55" s="14">
        <f t="shared" si="2"/>
        <v>46066265.300000012</v>
      </c>
      <c r="W55" s="15">
        <f t="shared" si="3"/>
        <v>0.88483433675000001</v>
      </c>
      <c r="X55" s="15">
        <f t="shared" si="4"/>
        <v>0.73536262699999999</v>
      </c>
      <c r="Y55" s="15">
        <f t="shared" si="5"/>
        <v>0.73536262699999999</v>
      </c>
    </row>
    <row r="56" spans="1:25" ht="54.95" customHeight="1" thickTop="1" thickBot="1">
      <c r="A56" s="2" t="s">
        <v>73</v>
      </c>
      <c r="B56" s="2" t="s">
        <v>85</v>
      </c>
      <c r="C56" s="2" t="s">
        <v>105</v>
      </c>
      <c r="D56" s="2" t="s">
        <v>38</v>
      </c>
      <c r="E56" s="2"/>
      <c r="F56" s="2"/>
      <c r="G56" s="2" t="s">
        <v>23</v>
      </c>
      <c r="H56" s="2" t="s">
        <v>24</v>
      </c>
      <c r="I56" s="2" t="s">
        <v>25</v>
      </c>
      <c r="J56" s="3" t="s">
        <v>106</v>
      </c>
      <c r="K56" s="7">
        <v>10000000000</v>
      </c>
      <c r="L56" s="7">
        <v>0</v>
      </c>
      <c r="M56" s="7">
        <v>0</v>
      </c>
      <c r="N56" s="7">
        <v>10000000000</v>
      </c>
      <c r="O56" s="7">
        <v>0</v>
      </c>
      <c r="P56" s="7">
        <f t="shared" si="6"/>
        <v>10000000000</v>
      </c>
      <c r="Q56" s="7">
        <v>10000000000</v>
      </c>
      <c r="R56" s="7">
        <v>0</v>
      </c>
      <c r="S56" s="7">
        <v>10000000000</v>
      </c>
      <c r="T56" s="7">
        <v>10000000000</v>
      </c>
      <c r="U56" s="7">
        <v>4100000000</v>
      </c>
      <c r="V56" s="14">
        <f t="shared" si="2"/>
        <v>0</v>
      </c>
      <c r="W56" s="15">
        <f t="shared" si="3"/>
        <v>1</v>
      </c>
      <c r="X56" s="15">
        <f t="shared" si="4"/>
        <v>1</v>
      </c>
      <c r="Y56" s="15">
        <f t="shared" si="5"/>
        <v>0.41</v>
      </c>
    </row>
    <row r="57" spans="1:25" ht="54.95" customHeight="1" thickTop="1" thickBot="1">
      <c r="A57" s="2" t="s">
        <v>73</v>
      </c>
      <c r="B57" s="2" t="s">
        <v>85</v>
      </c>
      <c r="C57" s="2" t="s">
        <v>105</v>
      </c>
      <c r="D57" s="2" t="s">
        <v>27</v>
      </c>
      <c r="E57" s="2" t="s">
        <v>0</v>
      </c>
      <c r="F57" s="2" t="s">
        <v>0</v>
      </c>
      <c r="G57" s="2" t="s">
        <v>23</v>
      </c>
      <c r="H57" s="2" t="s">
        <v>24</v>
      </c>
      <c r="I57" s="2" t="s">
        <v>25</v>
      </c>
      <c r="J57" s="3" t="s">
        <v>107</v>
      </c>
      <c r="K57" s="7">
        <v>0</v>
      </c>
      <c r="L57" s="7">
        <v>30000000000</v>
      </c>
      <c r="M57" s="7">
        <v>0</v>
      </c>
      <c r="N57" s="7">
        <v>30000000000</v>
      </c>
      <c r="O57" s="7">
        <v>0</v>
      </c>
      <c r="P57" s="7">
        <f t="shared" si="6"/>
        <v>30000000000</v>
      </c>
      <c r="Q57" s="7">
        <v>30000000000</v>
      </c>
      <c r="R57" s="7">
        <v>0</v>
      </c>
      <c r="S57" s="7">
        <v>30000000000</v>
      </c>
      <c r="T57" s="7">
        <v>30000000000</v>
      </c>
      <c r="U57" s="7">
        <v>0</v>
      </c>
      <c r="V57" s="14">
        <f t="shared" si="2"/>
        <v>0</v>
      </c>
      <c r="W57" s="15">
        <f t="shared" si="3"/>
        <v>1</v>
      </c>
      <c r="X57" s="15">
        <f t="shared" si="4"/>
        <v>1</v>
      </c>
      <c r="Y57" s="15">
        <f t="shared" si="5"/>
        <v>0</v>
      </c>
    </row>
    <row r="58" spans="1:25" ht="54.95" customHeight="1" thickTop="1" thickBot="1">
      <c r="A58" s="2" t="s">
        <v>73</v>
      </c>
      <c r="B58" s="2" t="s">
        <v>85</v>
      </c>
      <c r="C58" s="2" t="s">
        <v>105</v>
      </c>
      <c r="D58" s="2" t="s">
        <v>27</v>
      </c>
      <c r="E58" s="2" t="s">
        <v>0</v>
      </c>
      <c r="F58" s="2" t="s">
        <v>0</v>
      </c>
      <c r="G58" s="2" t="s">
        <v>23</v>
      </c>
      <c r="H58" s="2" t="s">
        <v>108</v>
      </c>
      <c r="I58" s="2" t="s">
        <v>25</v>
      </c>
      <c r="J58" s="3" t="s">
        <v>107</v>
      </c>
      <c r="K58" s="7">
        <v>0</v>
      </c>
      <c r="L58" s="7">
        <v>30000000000</v>
      </c>
      <c r="M58" s="7">
        <v>0</v>
      </c>
      <c r="N58" s="7">
        <v>30000000000</v>
      </c>
      <c r="O58" s="7">
        <v>0</v>
      </c>
      <c r="P58" s="7">
        <f t="shared" si="6"/>
        <v>30000000000</v>
      </c>
      <c r="Q58" s="7">
        <v>30000000000</v>
      </c>
      <c r="R58" s="7">
        <v>0</v>
      </c>
      <c r="S58" s="7">
        <v>30000000000</v>
      </c>
      <c r="T58" s="7">
        <v>30000000000</v>
      </c>
      <c r="U58" s="7">
        <v>0</v>
      </c>
      <c r="V58" s="14">
        <f t="shared" si="2"/>
        <v>0</v>
      </c>
      <c r="W58" s="15">
        <f t="shared" si="3"/>
        <v>1</v>
      </c>
      <c r="X58" s="15">
        <f t="shared" si="4"/>
        <v>1</v>
      </c>
      <c r="Y58" s="15">
        <f t="shared" si="5"/>
        <v>0</v>
      </c>
    </row>
    <row r="59" spans="1:25" ht="54.95" customHeight="1" thickTop="1" thickBot="1">
      <c r="A59" s="2" t="s">
        <v>73</v>
      </c>
      <c r="B59" s="2" t="s">
        <v>85</v>
      </c>
      <c r="C59" s="2" t="s">
        <v>105</v>
      </c>
      <c r="D59" s="2" t="s">
        <v>29</v>
      </c>
      <c r="E59" s="2" t="s">
        <v>0</v>
      </c>
      <c r="F59" s="2" t="s">
        <v>0</v>
      </c>
      <c r="G59" s="2" t="s">
        <v>23</v>
      </c>
      <c r="H59" s="2" t="s">
        <v>24</v>
      </c>
      <c r="I59" s="2" t="s">
        <v>25</v>
      </c>
      <c r="J59" s="3" t="s">
        <v>109</v>
      </c>
      <c r="K59" s="7">
        <v>85805190095</v>
      </c>
      <c r="L59" s="7">
        <v>0</v>
      </c>
      <c r="M59" s="7">
        <v>30000000000</v>
      </c>
      <c r="N59" s="7">
        <v>55805190095</v>
      </c>
      <c r="O59" s="7">
        <v>3825343464</v>
      </c>
      <c r="P59" s="7">
        <f t="shared" si="6"/>
        <v>51979846631</v>
      </c>
      <c r="Q59" s="7">
        <v>51787314078.779999</v>
      </c>
      <c r="R59" s="7">
        <v>192532552.22</v>
      </c>
      <c r="S59" s="7">
        <v>51779121356.779999</v>
      </c>
      <c r="T59" s="7">
        <v>51060954422.480003</v>
      </c>
      <c r="U59" s="7">
        <v>1177803162.48</v>
      </c>
      <c r="V59" s="14">
        <f t="shared" si="2"/>
        <v>200725274.22000122</v>
      </c>
      <c r="W59" s="15">
        <f t="shared" si="3"/>
        <v>0.9961384019532622</v>
      </c>
      <c r="X59" s="15">
        <f t="shared" si="4"/>
        <v>0.98232214467574086</v>
      </c>
      <c r="Y59" s="15">
        <f t="shared" si="5"/>
        <v>2.2658842586456882E-2</v>
      </c>
    </row>
    <row r="60" spans="1:25" ht="54.95" customHeight="1" thickTop="1" thickBot="1">
      <c r="A60" s="2" t="s">
        <v>73</v>
      </c>
      <c r="B60" s="2" t="s">
        <v>85</v>
      </c>
      <c r="C60" s="2" t="s">
        <v>105</v>
      </c>
      <c r="D60" s="2" t="s">
        <v>29</v>
      </c>
      <c r="E60" s="2" t="s">
        <v>0</v>
      </c>
      <c r="F60" s="2" t="s">
        <v>0</v>
      </c>
      <c r="G60" s="2" t="s">
        <v>23</v>
      </c>
      <c r="H60" s="2" t="s">
        <v>108</v>
      </c>
      <c r="I60" s="2" t="s">
        <v>25</v>
      </c>
      <c r="J60" s="3" t="s">
        <v>109</v>
      </c>
      <c r="K60" s="7">
        <v>30000000000</v>
      </c>
      <c r="L60" s="7">
        <v>0</v>
      </c>
      <c r="M60" s="7">
        <v>30000000000</v>
      </c>
      <c r="N60" s="7">
        <v>0</v>
      </c>
      <c r="O60" s="7">
        <v>0</v>
      </c>
      <c r="P60" s="7">
        <f t="shared" si="6"/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14">
        <f t="shared" si="2"/>
        <v>0</v>
      </c>
      <c r="W60" s="15">
        <v>0</v>
      </c>
      <c r="X60" s="15">
        <v>0</v>
      </c>
      <c r="Y60" s="15">
        <v>0</v>
      </c>
    </row>
    <row r="61" spans="1:25" ht="54.95" customHeight="1" thickTop="1">
      <c r="A61" s="36" t="s">
        <v>73</v>
      </c>
      <c r="B61" s="36" t="s">
        <v>110</v>
      </c>
      <c r="C61" s="36" t="s">
        <v>75</v>
      </c>
      <c r="D61" s="36" t="s">
        <v>38</v>
      </c>
      <c r="E61" s="36" t="s">
        <v>0</v>
      </c>
      <c r="F61" s="36" t="s">
        <v>0</v>
      </c>
      <c r="G61" s="36" t="s">
        <v>23</v>
      </c>
      <c r="H61" s="36" t="s">
        <v>24</v>
      </c>
      <c r="I61" s="36" t="s">
        <v>25</v>
      </c>
      <c r="J61" s="37" t="s">
        <v>111</v>
      </c>
      <c r="K61" s="38">
        <v>0</v>
      </c>
      <c r="L61" s="38">
        <v>2065000000</v>
      </c>
      <c r="M61" s="38">
        <v>0</v>
      </c>
      <c r="N61" s="38">
        <v>2065000000</v>
      </c>
      <c r="O61" s="38">
        <v>0</v>
      </c>
      <c r="P61" s="38">
        <f t="shared" si="6"/>
        <v>2065000000</v>
      </c>
      <c r="Q61" s="38">
        <v>2065000000</v>
      </c>
      <c r="R61" s="38">
        <v>0</v>
      </c>
      <c r="S61" s="38">
        <v>2065000000</v>
      </c>
      <c r="T61" s="38">
        <v>2065000000</v>
      </c>
      <c r="U61" s="38">
        <v>2065000000</v>
      </c>
      <c r="V61" s="39">
        <f t="shared" si="2"/>
        <v>0</v>
      </c>
      <c r="W61" s="40">
        <f t="shared" si="3"/>
        <v>1</v>
      </c>
      <c r="X61" s="40">
        <f t="shared" si="4"/>
        <v>1</v>
      </c>
      <c r="Y61" s="40">
        <f t="shared" si="5"/>
        <v>1</v>
      </c>
    </row>
    <row r="62" spans="1:25" ht="54.95" customHeight="1">
      <c r="A62" s="41"/>
      <c r="B62" s="41"/>
      <c r="C62" s="41"/>
      <c r="D62" s="41"/>
      <c r="E62" s="41"/>
      <c r="F62" s="41"/>
      <c r="G62" s="41"/>
      <c r="H62" s="41"/>
      <c r="I62" s="41"/>
      <c r="J62" s="42" t="s">
        <v>121</v>
      </c>
      <c r="K62" s="43">
        <f>+K6+K38</f>
        <v>483179797855</v>
      </c>
      <c r="L62" s="43">
        <f t="shared" ref="L62:U62" si="12">+L6+L38</f>
        <v>142323450133.85001</v>
      </c>
      <c r="M62" s="43">
        <f t="shared" si="12"/>
        <v>76053450133.850006</v>
      </c>
      <c r="N62" s="43">
        <f t="shared" si="12"/>
        <v>549449797855</v>
      </c>
      <c r="O62" s="43">
        <f t="shared" si="12"/>
        <v>22851086162</v>
      </c>
      <c r="P62" s="43">
        <f t="shared" si="12"/>
        <v>526598711693</v>
      </c>
      <c r="Q62" s="43">
        <f t="shared" si="12"/>
        <v>515174386805.02002</v>
      </c>
      <c r="R62" s="43">
        <f t="shared" si="12"/>
        <v>11255586032.979998</v>
      </c>
      <c r="S62" s="43">
        <f t="shared" si="12"/>
        <v>505717269493.37</v>
      </c>
      <c r="T62" s="43">
        <f t="shared" si="12"/>
        <v>474413877245.98004</v>
      </c>
      <c r="U62" s="43">
        <f t="shared" si="12"/>
        <v>351162742198.47003</v>
      </c>
      <c r="V62" s="44">
        <f t="shared" si="2"/>
        <v>20881442199.630005</v>
      </c>
      <c r="W62" s="45">
        <f t="shared" si="3"/>
        <v>0.9603465756068853</v>
      </c>
      <c r="X62" s="45">
        <f t="shared" si="4"/>
        <v>0.90090208485461887</v>
      </c>
      <c r="Y62" s="45">
        <f t="shared" si="5"/>
        <v>0.66685074308194137</v>
      </c>
    </row>
    <row r="63" spans="1:25">
      <c r="A63" s="18" t="s">
        <v>129</v>
      </c>
      <c r="B63" s="18"/>
      <c r="C63" s="18"/>
      <c r="D63" s="18"/>
      <c r="E63" s="18"/>
      <c r="F63" s="18"/>
      <c r="G63" s="18"/>
      <c r="H63" s="18"/>
      <c r="I63" s="19"/>
      <c r="J63" s="19"/>
      <c r="K63" s="19"/>
      <c r="L63" s="19"/>
      <c r="M63" s="19"/>
      <c r="N63" s="19"/>
      <c r="O63" s="19"/>
      <c r="P63" s="19"/>
      <c r="Q63" s="20"/>
      <c r="R63" s="21"/>
      <c r="S63" s="22"/>
      <c r="T63" s="22"/>
      <c r="U63" s="23"/>
      <c r="V63" s="23"/>
      <c r="W63" s="10"/>
      <c r="X63" s="10"/>
      <c r="Y63" s="10"/>
    </row>
    <row r="64" spans="1:25">
      <c r="A64" s="18" t="s">
        <v>130</v>
      </c>
      <c r="B64" s="18"/>
      <c r="C64" s="18"/>
      <c r="D64" s="18"/>
      <c r="E64" s="18"/>
      <c r="F64" s="18"/>
      <c r="G64" s="18"/>
      <c r="H64" s="18"/>
      <c r="I64" s="19"/>
      <c r="J64" s="19"/>
      <c r="K64" s="19"/>
      <c r="L64" s="19"/>
      <c r="M64" s="19"/>
      <c r="N64" s="19"/>
      <c r="O64" s="19"/>
      <c r="P64" s="19"/>
      <c r="Q64" s="20"/>
      <c r="R64" s="21"/>
      <c r="S64" s="22"/>
      <c r="T64" s="22"/>
      <c r="U64" s="23"/>
      <c r="V64" s="23"/>
      <c r="W64" s="10"/>
      <c r="X64" s="10"/>
      <c r="Y64" s="10"/>
    </row>
    <row r="65" spans="1:25">
      <c r="A65" s="18" t="s">
        <v>131</v>
      </c>
      <c r="B65" s="18"/>
      <c r="C65" s="18"/>
      <c r="D65" s="18"/>
      <c r="E65" s="18"/>
      <c r="F65" s="18"/>
      <c r="G65" s="18"/>
      <c r="H65" s="18"/>
      <c r="I65" s="19"/>
      <c r="J65" s="19"/>
      <c r="K65" s="19"/>
      <c r="L65" s="19"/>
      <c r="M65" s="19"/>
      <c r="N65" s="19"/>
      <c r="O65" s="19"/>
      <c r="P65" s="19"/>
      <c r="Q65" s="20"/>
      <c r="R65" s="21"/>
      <c r="S65" s="22"/>
      <c r="T65" s="22"/>
      <c r="U65" s="23"/>
      <c r="V65" s="23"/>
      <c r="W65" s="10"/>
      <c r="X65" s="10"/>
      <c r="Y65" s="10"/>
    </row>
    <row r="66" spans="1:25">
      <c r="A66" s="18" t="s">
        <v>132</v>
      </c>
      <c r="B66" s="18"/>
      <c r="C66" s="18"/>
      <c r="D66" s="18"/>
      <c r="E66" s="18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9"/>
      <c r="Q66" s="20"/>
      <c r="R66" s="21"/>
      <c r="S66" s="22"/>
      <c r="T66" s="22"/>
      <c r="U66" s="23"/>
      <c r="V66" s="23"/>
      <c r="W66" s="10"/>
      <c r="X66" s="10"/>
      <c r="Y66" s="10"/>
    </row>
    <row r="67" spans="1:25">
      <c r="A67" s="18" t="s">
        <v>133</v>
      </c>
      <c r="B67" s="18"/>
      <c r="C67" s="18"/>
      <c r="D67" s="18"/>
      <c r="E67" s="18"/>
      <c r="F67" s="18"/>
      <c r="G67" s="18"/>
      <c r="H67" s="18"/>
      <c r="I67" s="19"/>
      <c r="J67" s="19"/>
      <c r="K67" s="19"/>
      <c r="L67" s="19"/>
      <c r="M67" s="19"/>
      <c r="N67" s="19"/>
      <c r="O67" s="19"/>
      <c r="P67" s="19"/>
      <c r="Q67" s="20"/>
      <c r="R67" s="21"/>
      <c r="S67" s="22"/>
      <c r="T67" s="22"/>
      <c r="U67" s="23"/>
      <c r="V67" s="23"/>
      <c r="W67" s="10"/>
      <c r="X67" s="10"/>
      <c r="Y67" s="10"/>
    </row>
    <row r="68" spans="1: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3"/>
      <c r="L68" s="23"/>
      <c r="M68" s="23"/>
      <c r="N68" s="23"/>
      <c r="O68" s="23"/>
      <c r="P68" s="23"/>
      <c r="Q68" s="23"/>
      <c r="R68" s="22"/>
      <c r="S68" s="22"/>
      <c r="T68" s="22"/>
      <c r="U68" s="23"/>
      <c r="V68" s="23"/>
      <c r="W68" s="10"/>
      <c r="X68" s="10"/>
      <c r="Y68" s="10"/>
    </row>
    <row r="69" spans="1:25"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10"/>
      <c r="X69" s="10"/>
      <c r="Y69" s="10"/>
    </row>
    <row r="70" spans="1:25"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9"/>
      <c r="W70" s="10"/>
      <c r="X70" s="10"/>
      <c r="Y70" s="10"/>
    </row>
    <row r="71" spans="1:25"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9"/>
      <c r="X71" s="9"/>
      <c r="Y71" s="9"/>
    </row>
    <row r="72" spans="1:2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/>
      <c r="X72" s="9"/>
      <c r="Y72" s="9"/>
    </row>
    <row r="73" spans="1:25"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1:25"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1:25"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1:25"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1:25"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1: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1:25"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1:25"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1:25"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1:25"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1:25"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1:25"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1:25"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1:25"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1:25"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1:25"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1:25"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1:25"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1:25"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1:25"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1:25"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1:25"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1:25"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1:25"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1:25"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1:25"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1:25"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1:25"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1:25"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1:25"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1:25"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1:25"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1:25"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1:25"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1:25"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1:25"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1:25"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1:25"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1:25"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1:25"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</sheetData>
  <mergeCells count="3">
    <mergeCell ref="A1:Y1"/>
    <mergeCell ref="A2:Y2"/>
    <mergeCell ref="A3:Y3"/>
  </mergeCells>
  <printOptions horizontalCentered="1"/>
  <pageMargins left="0.78740157480314965" right="0" top="0.78740157480314965" bottom="0.78740157480314965" header="0.78740157480314965" footer="0.78740157480314965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2016-12-05T22:58:09Z</cp:lastPrinted>
  <dcterms:created xsi:type="dcterms:W3CDTF">2016-12-01T13:10:23Z</dcterms:created>
  <dcterms:modified xsi:type="dcterms:W3CDTF">2016-12-05T22:58:27Z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